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1"/>
  </bookViews>
  <sheets>
    <sheet name="příjmy 2019" sheetId="1" r:id="rId1"/>
    <sheet name="výdaje 2019" sheetId="2" r:id="rId2"/>
  </sheets>
  <definedNames/>
  <calcPr fullCalcOnLoad="1"/>
</workbook>
</file>

<file path=xl/sharedStrings.xml><?xml version="1.0" encoding="utf-8"?>
<sst xmlns="http://schemas.openxmlformats.org/spreadsheetml/2006/main" count="260" uniqueCount="226">
  <si>
    <t>Město Švihov</t>
  </si>
  <si>
    <t>rozpočet</t>
  </si>
  <si>
    <t>skutečnost</t>
  </si>
  <si>
    <t>% plnění</t>
  </si>
  <si>
    <t>daň z přidané hodnoty</t>
  </si>
  <si>
    <t>1211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</si>
  <si>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</si>
  <si>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</si>
  <si>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</si>
  <si>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</si>
  <si>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výnos z loterií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</si>
  <si>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</si>
  <si>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</si>
  <si>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</si>
  <si>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</si>
  <si>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</si>
  <si>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</si>
  <si>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odvody za odnětí půdy</t>
  </si>
  <si>
    <t>DAŇOVÉ PŘÍJMY</t>
  </si>
  <si>
    <t>splátky půjček od obyvatelstva - FRB</t>
  </si>
  <si>
    <t>úroky z půjček od obyvatelstva - FRB</t>
  </si>
  <si>
    <t>3611 2</t>
  </si>
  <si>
    <t>lesní hosposářství</t>
  </si>
  <si>
    <t>1039 2</t>
  </si>
  <si>
    <t>lesy Dolany</t>
  </si>
  <si>
    <t>1031 2</t>
  </si>
  <si>
    <t>vodní hospodářství - vodovod</t>
  </si>
  <si>
    <t>2310 2</t>
  </si>
  <si>
    <t>vodní hospodářství - ČOV</t>
  </si>
  <si>
    <t>2321 2</t>
  </si>
  <si>
    <t>knihovny</t>
  </si>
  <si>
    <t>3314 2</t>
  </si>
  <si>
    <t>kulturní dům      "8"</t>
  </si>
  <si>
    <t>3392 2</t>
  </si>
  <si>
    <t>vlastní kulturní akce</t>
  </si>
  <si>
    <t>3319 2</t>
  </si>
  <si>
    <t>pronájem movitého majetku města</t>
  </si>
  <si>
    <t>3639 2</t>
  </si>
  <si>
    <t>zdravotní středisko</t>
  </si>
  <si>
    <t>3511 2</t>
  </si>
  <si>
    <t>bytové hospodářství</t>
  </si>
  <si>
    <t>3612 2</t>
  </si>
  <si>
    <t>hřbitov</t>
  </si>
  <si>
    <t>3632 2</t>
  </si>
  <si>
    <t>komunál.služby -nájmy v čp. 93</t>
  </si>
  <si>
    <t>komunální odpady - podnikatelé</t>
  </si>
  <si>
    <t>3722 2</t>
  </si>
  <si>
    <t>sběr a svoz železného odpadu</t>
  </si>
  <si>
    <t>3723 2</t>
  </si>
  <si>
    <t>přijaté náhrady - tříděný odpad</t>
  </si>
  <si>
    <t>3725 2</t>
  </si>
  <si>
    <t>DPS - nájmy</t>
  </si>
  <si>
    <t>4351 2</t>
  </si>
  <si>
    <t>nájmy z nebytových prostor</t>
  </si>
  <si>
    <t>3613 2</t>
  </si>
  <si>
    <t>vnitro - ostatní příjmy</t>
  </si>
  <si>
    <t>6171 2</t>
  </si>
  <si>
    <t>nájmy z pozemků</t>
  </si>
  <si>
    <t>příjmy z úroků</t>
  </si>
  <si>
    <t>6310 2</t>
  </si>
  <si>
    <t>komunální služby-doprava</t>
  </si>
  <si>
    <t>tržby z parkování</t>
  </si>
  <si>
    <t>2219 2</t>
  </si>
  <si>
    <t>informační centrum</t>
  </si>
  <si>
    <t>2141 2</t>
  </si>
  <si>
    <t>veřejné osvětlení</t>
  </si>
  <si>
    <t>3631 2</t>
  </si>
  <si>
    <t>požární ochrana</t>
  </si>
  <si>
    <t>5512 2</t>
  </si>
  <si>
    <t>NEDAŇOVÉ PŘÍJMY</t>
  </si>
  <si>
    <t>bytové hospodářství-inv.přísp.družstva</t>
  </si>
  <si>
    <t>3612 3</t>
  </si>
  <si>
    <t>3639 3</t>
  </si>
  <si>
    <t>KAPITÁLOVÉ PŘÍJMY</t>
  </si>
  <si>
    <t>dotace na výkon státní správy</t>
  </si>
  <si>
    <t>PŘIJATÉ TRANSFERY</t>
  </si>
  <si>
    <t>BÚ ČS</t>
  </si>
  <si>
    <t>BÚ ČSOB</t>
  </si>
  <si>
    <t>ČSOB - spořící účet</t>
  </si>
  <si>
    <t>ČNB</t>
  </si>
  <si>
    <t>Sociální fond</t>
  </si>
  <si>
    <t>FRB</t>
  </si>
  <si>
    <t>splátka úvěru</t>
  </si>
  <si>
    <t>běžné účty celkem :</t>
  </si>
  <si>
    <t>fondové účty celkem :</t>
  </si>
  <si>
    <t>celkem účty :</t>
  </si>
  <si>
    <t>nesplacený úvěr ČSOB - bytovky</t>
  </si>
  <si>
    <t>paragraf</t>
  </si>
  <si>
    <t xml:space="preserve">skutečnost </t>
  </si>
  <si>
    <t>doprava-komunikace - opravy</t>
  </si>
  <si>
    <t>2212 5</t>
  </si>
  <si>
    <t xml:space="preserve">            komunikace investice</t>
  </si>
  <si>
    <t>2212 6</t>
  </si>
  <si>
    <t>dopravní obslužnost Plzeň.kraji</t>
  </si>
  <si>
    <t>lesní hospodářství</t>
  </si>
  <si>
    <t>1039 5</t>
  </si>
  <si>
    <t>1031 5</t>
  </si>
  <si>
    <t>2310 5</t>
  </si>
  <si>
    <t>2321 5</t>
  </si>
  <si>
    <t>vodní hospodář.-dešťová kanalizace</t>
  </si>
  <si>
    <t>2329 5</t>
  </si>
  <si>
    <t>údržba veřejné zeleně</t>
  </si>
  <si>
    <t>3745 5</t>
  </si>
  <si>
    <t>3119 5</t>
  </si>
  <si>
    <t>3314 5</t>
  </si>
  <si>
    <t>kulturní dům Švihov</t>
  </si>
  <si>
    <t>3392 5</t>
  </si>
  <si>
    <t>3319 5</t>
  </si>
  <si>
    <t>veřejný rozhlas</t>
  </si>
  <si>
    <t>3341 5</t>
  </si>
  <si>
    <t>sbor pro občanské záležitosti</t>
  </si>
  <si>
    <t>3399 5</t>
  </si>
  <si>
    <t>3511 5</t>
  </si>
  <si>
    <t>3612 5</t>
  </si>
  <si>
    <t>3631 5</t>
  </si>
  <si>
    <t>3632 5</t>
  </si>
  <si>
    <t>komunální služby</t>
  </si>
  <si>
    <t>3639 5</t>
  </si>
  <si>
    <t>likvidace odpadu - SKO</t>
  </si>
  <si>
    <t>3722 5</t>
  </si>
  <si>
    <t>likvidace odpadu - nebezpečný</t>
  </si>
  <si>
    <t>3721 5</t>
  </si>
  <si>
    <t>dům s pečovatelskou službou</t>
  </si>
  <si>
    <t>4351 5</t>
  </si>
  <si>
    <t>příspěvek Diakonie</t>
  </si>
  <si>
    <t>4356 5</t>
  </si>
  <si>
    <t>požární ochrana - opravy</t>
  </si>
  <si>
    <t>5512 5</t>
  </si>
  <si>
    <t>5512 6</t>
  </si>
  <si>
    <t>městské zastupitelstvo</t>
  </si>
  <si>
    <t>6112 5</t>
  </si>
  <si>
    <t>činnost vnitřní správy</t>
  </si>
  <si>
    <t>6171 5</t>
  </si>
  <si>
    <t>výdaje z finančních operací</t>
  </si>
  <si>
    <t>6310 5</t>
  </si>
  <si>
    <t>správa obcí  - opravy</t>
  </si>
  <si>
    <t xml:space="preserve">                   - investice</t>
  </si>
  <si>
    <t>3639 6</t>
  </si>
  <si>
    <t>6402 5</t>
  </si>
  <si>
    <t>příspěvky spolkům a organizacím</t>
  </si>
  <si>
    <t>3429 5</t>
  </si>
  <si>
    <t>příspěvek na sociální prevenci Klat.</t>
  </si>
  <si>
    <t>4379 5</t>
  </si>
  <si>
    <t>platby daní a poplatků</t>
  </si>
  <si>
    <t>6399 9</t>
  </si>
  <si>
    <t>úroky z úvěru - 24 b.j.</t>
  </si>
  <si>
    <t>pojištění majetku města</t>
  </si>
  <si>
    <t>6320 5</t>
  </si>
  <si>
    <t>2141 5</t>
  </si>
  <si>
    <t>provoz parkoviště, chodníky</t>
  </si>
  <si>
    <t>2219 5</t>
  </si>
  <si>
    <t>Fond rozvoje bydlení</t>
  </si>
  <si>
    <t>3611 5</t>
  </si>
  <si>
    <t>3119 6</t>
  </si>
  <si>
    <t>projekt partnerství s obcí Traitsching</t>
  </si>
  <si>
    <t>3391 5</t>
  </si>
  <si>
    <t>přivaděč vody Dehtín - PD</t>
  </si>
  <si>
    <t>2310 6</t>
  </si>
  <si>
    <t>protipovodňová opatření</t>
  </si>
  <si>
    <t>5212 5</t>
  </si>
  <si>
    <t>3111 5</t>
  </si>
  <si>
    <t xml:space="preserve">FINANCOVÁNÍ </t>
  </si>
  <si>
    <t>C E L K E M   V Ý D A J E</t>
  </si>
  <si>
    <t>dětská hřiště</t>
  </si>
  <si>
    <t>daň z hazardních her</t>
  </si>
  <si>
    <t>místní zpravodaj</t>
  </si>
  <si>
    <t>3349 2</t>
  </si>
  <si>
    <t>prodej pozemků Záhumenice "999"</t>
  </si>
  <si>
    <t>C E L K E M   P Ř Í J M Y</t>
  </si>
  <si>
    <t>neinv.přijaté transfery od obcí</t>
  </si>
  <si>
    <t>příspěvek MŠ a ZŠ Švihov-provoz</t>
  </si>
  <si>
    <t>příspěvek MŠ a ZŠ Švihov-investice</t>
  </si>
  <si>
    <t>3349 5</t>
  </si>
  <si>
    <t>správa obcí  - investice</t>
  </si>
  <si>
    <t>vypořádání roku 2017</t>
  </si>
  <si>
    <t>3421 5</t>
  </si>
  <si>
    <t>3421 6</t>
  </si>
  <si>
    <t>PD stará škola          "3616"</t>
  </si>
  <si>
    <t>denní stacionáře Diakonie</t>
  </si>
  <si>
    <t>4359 5</t>
  </si>
  <si>
    <t>požární ochrana - investice</t>
  </si>
  <si>
    <t>výkup pozemků - opravy        "9"</t>
  </si>
  <si>
    <t>výkup pozemků - investice     "9"</t>
  </si>
  <si>
    <t>přístav.škol.jídelny - náklady "3114"</t>
  </si>
  <si>
    <t>2292 5</t>
  </si>
  <si>
    <t>Stav finančních prostředků na účtech k 1. 1. 2019</t>
  </si>
  <si>
    <t>celkem účty k  1. 1. 2019</t>
  </si>
  <si>
    <t>3119 2</t>
  </si>
  <si>
    <t>převod vl.fondům</t>
  </si>
  <si>
    <t>6330 4</t>
  </si>
  <si>
    <t>C E L K E M   P Ř Í J M Y dle FIN</t>
  </si>
  <si>
    <t>ZŠ a MŠ Švihov</t>
  </si>
  <si>
    <t>přenesená daň.povinnost (pol. 8901)</t>
  </si>
  <si>
    <t>6171 6</t>
  </si>
  <si>
    <t>2219 6</t>
  </si>
  <si>
    <t>neinvestiční transfery obcím - MŠ</t>
  </si>
  <si>
    <t>přístavba škol.jídelny-etapa II "3114"</t>
  </si>
  <si>
    <t>hřiště ZŠ                          "3115"</t>
  </si>
  <si>
    <t xml:space="preserve">činnost vnitřní správy - investice </t>
  </si>
  <si>
    <t>chodníky ZŠ a MŠ             "3119"</t>
  </si>
  <si>
    <t>VÝDAJE CELKEM dle FIN</t>
  </si>
  <si>
    <t xml:space="preserve">VÝDAJE CELKEM </t>
  </si>
  <si>
    <t>6330 5</t>
  </si>
  <si>
    <t>dotace na vybavení knihovny</t>
  </si>
  <si>
    <t>dotace na volby  do Evrop. parlamentu</t>
  </si>
  <si>
    <t>správa obcí (přepl.el,pojistné náhrady)"12"</t>
  </si>
  <si>
    <t>volby do Evropského parlamentu</t>
  </si>
  <si>
    <t>6117 5</t>
  </si>
  <si>
    <t xml:space="preserve">dotace na přístavbu školní jídelny        </t>
  </si>
  <si>
    <t>3631 6</t>
  </si>
  <si>
    <t>veřejné osvětlení - investice</t>
  </si>
  <si>
    <t>5213 5</t>
  </si>
  <si>
    <t>příprava krizové situace</t>
  </si>
  <si>
    <t>investiční transfery obcím</t>
  </si>
  <si>
    <t>61</t>
  </si>
  <si>
    <t>62</t>
  </si>
  <si>
    <t>Plnění rozpočtu za IV/IV 2019</t>
  </si>
  <si>
    <t>P ř í j m y   k 31. 12. 2019</t>
  </si>
  <si>
    <t>celkové příjmy k 31.12.2019</t>
  </si>
  <si>
    <t>celkové výdaje k 31.12.2019</t>
  </si>
  <si>
    <t>stavy peněžních prostředků na účtech k 31.12. 2019</t>
  </si>
  <si>
    <t>v ý d a j e   k 31. 12. 2019</t>
  </si>
  <si>
    <t>popl.-odnětí poz.-funkce lesa</t>
  </si>
  <si>
    <t>neinv.přijaté transfery od krajů (pro ZŠ)</t>
  </si>
  <si>
    <t>dotace PK pro MŠ a ZŠ Švihov</t>
  </si>
  <si>
    <t>příspěvek MŠ a ZŠ - průtok.dotace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</si>
</sst>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&quot;( Kč&quot;#,##0.00\)"/>
    <numFmt numFmtId="165" formatCode="_-* #,##0.00&quot; Kč&quot;_-;\-* #,##0.00&quot; Kč&quot;_-;_-* \-??&quot; Kč&quot;_-;_-@_-"/>
    <numFmt numFmtId="166" formatCode="#,##0.00&quot; Kč&quot;;[Red]#,##0.00&quot; Kč&quot;"/>
    <numFmt numFmtId="167" formatCode="#,###.00"/>
  </numFmts>
  <fonts count="48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MS Sans Serif"/>
      <family val="2"/>
    </font>
    <font>
      <sz val="8"/>
      <name val="Arial CE"/>
      <family val="2"/>
    </font>
    <font>
      <b/>
      <sz val="11"/>
      <name val="Arial CE"/>
      <family val="2"/>
    </font>
    <font>
      <sz val="8.5"/>
      <color indexed="10"/>
      <name val="MS Sans Serif"/>
      <family val="2"/>
    </font>
    <font>
      <i/>
      <sz val="10"/>
      <name val="Arial CE"/>
      <family val="2"/>
    </font>
    <font>
      <sz val="10"/>
      <color indexed="10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38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7" fillId="0" borderId="10" xfId="38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8" fillId="0" borderId="10" xfId="38" applyNumberFormat="1" applyFont="1" applyFill="1" applyBorder="1" applyAlignment="1" applyProtection="1">
      <alignment horizontal="center"/>
      <protection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38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64" fontId="0" fillId="0" borderId="0" xfId="38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38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38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165" fontId="2" fillId="0" borderId="10" xfId="38" applyNumberFormat="1" applyFont="1" applyFill="1" applyBorder="1" applyAlignment="1" applyProtection="1">
      <alignment/>
      <protection/>
    </xf>
    <xf numFmtId="165" fontId="4" fillId="0" borderId="10" xfId="38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5" fontId="4" fillId="0" borderId="0" xfId="3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6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4" fontId="0" fillId="0" borderId="0" xfId="0" applyNumberFormat="1" applyFill="1" applyAlignment="1">
      <alignment horizontal="left"/>
    </xf>
    <xf numFmtId="0" fontId="11" fillId="0" borderId="19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6" fontId="13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0" fontId="2" fillId="0" borderId="26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4" fontId="6" fillId="0" borderId="31" xfId="38" applyNumberFormat="1" applyFont="1" applyFill="1" applyBorder="1" applyAlignment="1" applyProtection="1">
      <alignment horizontal="right"/>
      <protection/>
    </xf>
    <xf numFmtId="4" fontId="6" fillId="0" borderId="30" xfId="0" applyNumberFormat="1" applyFont="1" applyBorder="1" applyAlignment="1">
      <alignment horizontal="right"/>
    </xf>
    <xf numFmtId="10" fontId="2" fillId="0" borderId="3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4" fontId="6" fillId="0" borderId="0" xfId="38" applyNumberFormat="1" applyFont="1" applyFill="1" applyBorder="1" applyAlignment="1" applyProtection="1">
      <alignment horizontal="right"/>
      <protection/>
    </xf>
    <xf numFmtId="4" fontId="6" fillId="0" borderId="26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" fontId="6" fillId="0" borderId="11" xfId="38" applyNumberFormat="1" applyFont="1" applyFill="1" applyBorder="1" applyAlignment="1" applyProtection="1">
      <alignment/>
      <protection/>
    </xf>
    <xf numFmtId="4" fontId="6" fillId="0" borderId="11" xfId="0" applyNumberFormat="1" applyFont="1" applyBorder="1" applyAlignment="1">
      <alignment/>
    </xf>
    <xf numFmtId="0" fontId="0" fillId="0" borderId="33" xfId="0" applyFont="1" applyFill="1" applyBorder="1" applyAlignment="1">
      <alignment horizontal="center"/>
    </xf>
    <xf numFmtId="10" fontId="4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4" fontId="6" fillId="0" borderId="33" xfId="38" applyNumberFormat="1" applyFont="1" applyFill="1" applyBorder="1" applyAlignment="1" applyProtection="1">
      <alignment/>
      <protection/>
    </xf>
    <xf numFmtId="4" fontId="6" fillId="0" borderId="33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2" fillId="0" borderId="24" xfId="0" applyNumberFormat="1" applyFont="1" applyFill="1" applyBorder="1" applyAlignment="1">
      <alignment horizontal="right"/>
    </xf>
    <xf numFmtId="0" fontId="2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left"/>
    </xf>
    <xf numFmtId="4" fontId="2" fillId="0" borderId="34" xfId="38" applyNumberFormat="1" applyFont="1" applyFill="1" applyBorder="1" applyAlignment="1" applyProtection="1">
      <alignment horizontal="right"/>
      <protection/>
    </xf>
    <xf numFmtId="4" fontId="2" fillId="0" borderId="34" xfId="0" applyNumberFormat="1" applyFont="1" applyBorder="1" applyAlignment="1">
      <alignment horizontal="right"/>
    </xf>
    <xf numFmtId="10" fontId="4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4" fontId="6" fillId="0" borderId="36" xfId="38" applyNumberFormat="1" applyFont="1" applyFill="1" applyBorder="1" applyAlignment="1" applyProtection="1">
      <alignment horizontal="right"/>
      <protection/>
    </xf>
    <xf numFmtId="4" fontId="6" fillId="0" borderId="36" xfId="0" applyNumberFormat="1" applyFont="1" applyBorder="1" applyAlignment="1">
      <alignment horizontal="right"/>
    </xf>
    <xf numFmtId="10" fontId="2" fillId="0" borderId="3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 horizontal="left"/>
    </xf>
    <xf numFmtId="4" fontId="6" fillId="0" borderId="40" xfId="38" applyNumberFormat="1" applyFont="1" applyFill="1" applyBorder="1" applyAlignment="1" applyProtection="1">
      <alignment horizontal="right"/>
      <protection/>
    </xf>
    <xf numFmtId="4" fontId="6" fillId="0" borderId="39" xfId="0" applyNumberFormat="1" applyFont="1" applyBorder="1" applyAlignment="1">
      <alignment horizontal="right"/>
    </xf>
    <xf numFmtId="10" fontId="2" fillId="0" borderId="39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left"/>
    </xf>
    <xf numFmtId="4" fontId="2" fillId="0" borderId="41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" fontId="2" fillId="0" borderId="42" xfId="38" applyNumberFormat="1" applyFont="1" applyFill="1" applyBorder="1" applyAlignment="1" applyProtection="1">
      <alignment/>
      <protection/>
    </xf>
    <xf numFmtId="4" fontId="2" fillId="0" borderId="18" xfId="38" applyNumberFormat="1" applyFont="1" applyFill="1" applyBorder="1" applyAlignment="1" applyProtection="1">
      <alignment/>
      <protection/>
    </xf>
    <xf numFmtId="4" fontId="2" fillId="0" borderId="19" xfId="38" applyNumberFormat="1" applyFont="1" applyFill="1" applyBorder="1" applyAlignment="1" applyProtection="1">
      <alignment/>
      <protection/>
    </xf>
    <xf numFmtId="4" fontId="2" fillId="0" borderId="19" xfId="38" applyNumberFormat="1" applyFont="1" applyFill="1" applyBorder="1" applyAlignment="1" applyProtection="1">
      <alignment horizontal="right"/>
      <protection/>
    </xf>
    <xf numFmtId="4" fontId="2" fillId="0" borderId="20" xfId="38" applyNumberFormat="1" applyFont="1" applyFill="1" applyBorder="1" applyAlignment="1" applyProtection="1">
      <alignment horizontal="right"/>
      <protection/>
    </xf>
    <xf numFmtId="4" fontId="2" fillId="0" borderId="27" xfId="38" applyNumberFormat="1" applyFont="1" applyFill="1" applyBorder="1" applyAlignment="1" applyProtection="1">
      <alignment horizontal="right"/>
      <protection/>
    </xf>
    <xf numFmtId="4" fontId="2" fillId="0" borderId="0" xfId="38" applyNumberFormat="1" applyFont="1" applyFill="1" applyBorder="1" applyAlignment="1" applyProtection="1">
      <alignment horizontal="right"/>
      <protection/>
    </xf>
    <xf numFmtId="4" fontId="2" fillId="0" borderId="43" xfId="38" applyNumberFormat="1" applyFont="1" applyFill="1" applyBorder="1" applyAlignment="1" applyProtection="1">
      <alignment horizontal="right"/>
      <protection/>
    </xf>
    <xf numFmtId="4" fontId="2" fillId="0" borderId="44" xfId="38" applyNumberFormat="1" applyFont="1" applyFill="1" applyBorder="1" applyAlignment="1" applyProtection="1">
      <alignment horizontal="right"/>
      <protection/>
    </xf>
    <xf numFmtId="10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10" fontId="2" fillId="0" borderId="48" xfId="0" applyNumberFormat="1" applyFont="1" applyBorder="1" applyAlignment="1">
      <alignment/>
    </xf>
    <xf numFmtId="10" fontId="2" fillId="0" borderId="49" xfId="0" applyNumberFormat="1" applyFont="1" applyBorder="1" applyAlignment="1">
      <alignment/>
    </xf>
    <xf numFmtId="10" fontId="2" fillId="0" borderId="50" xfId="0" applyNumberFormat="1" applyFont="1" applyBorder="1" applyAlignment="1">
      <alignment/>
    </xf>
    <xf numFmtId="10" fontId="2" fillId="0" borderId="51" xfId="0" applyNumberFormat="1" applyFont="1" applyBorder="1" applyAlignment="1">
      <alignment/>
    </xf>
    <xf numFmtId="10" fontId="2" fillId="0" borderId="52" xfId="0" applyNumberFormat="1" applyFont="1" applyBorder="1" applyAlignment="1">
      <alignment/>
    </xf>
    <xf numFmtId="10" fontId="2" fillId="0" borderId="53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52">
      <selection activeCell="H33" sqref="H33:H35"/>
    </sheetView>
  </sheetViews>
  <sheetFormatPr defaultColWidth="9.140625" defaultRowHeight="12.75"/>
  <cols>
    <col min="1" max="1" width="3.57421875" style="0" customWidth="1"/>
    <col min="2" max="2" width="35.140625" style="1" customWidth="1"/>
    <col min="3" max="3" width="5.8515625" style="0" customWidth="1"/>
    <col min="4" max="4" width="0" style="2" hidden="1" customWidth="1"/>
    <col min="5" max="5" width="17.421875" style="3" customWidth="1"/>
    <col min="6" max="6" width="16.28125" style="1" customWidth="1"/>
    <col min="7" max="7" width="8.8515625" style="1" customWidth="1"/>
    <col min="8" max="8" width="11.28125" style="0" customWidth="1"/>
    <col min="9" max="9" width="9.8515625" style="0" customWidth="1"/>
    <col min="10" max="10" width="18.57421875" style="0" customWidth="1"/>
  </cols>
  <sheetData>
    <row r="1" spans="2:5" ht="20.25" customHeight="1">
      <c r="B1" s="4" t="s">
        <v>0</v>
      </c>
      <c r="C1" s="5"/>
      <c r="D1"/>
      <c r="E1" s="6"/>
    </row>
    <row r="2" spans="2:5" ht="15.75" customHeight="1">
      <c r="B2" s="7" t="s">
        <v>216</v>
      </c>
      <c r="C2" s="5"/>
      <c r="D2"/>
      <c r="E2" s="6"/>
    </row>
    <row r="3" spans="1:7" ht="15" customHeight="1">
      <c r="A3" s="8"/>
      <c r="B3" s="9" t="s">
        <v>217</v>
      </c>
      <c r="C3" s="10"/>
      <c r="D3" s="11"/>
      <c r="E3" s="12" t="s">
        <v>1</v>
      </c>
      <c r="F3" s="13" t="s">
        <v>2</v>
      </c>
      <c r="G3" s="14" t="s">
        <v>3</v>
      </c>
    </row>
    <row r="4" spans="1:7" ht="12.75">
      <c r="A4" s="8">
        <v>1</v>
      </c>
      <c r="B4" s="15" t="s">
        <v>4</v>
      </c>
      <c r="C4" s="16" t="s">
        <v>5</v>
      </c>
      <c r="D4" s="11"/>
      <c r="E4" s="17">
        <v>12842968.8</v>
      </c>
      <c r="F4" s="18">
        <v>14398322.24</v>
      </c>
      <c r="G4" s="19">
        <f aca="true" t="shared" si="0" ref="G4:G39">F4/E4</f>
        <v>1.121105444093269</v>
      </c>
    </row>
    <row r="5" spans="1:7" ht="12.75">
      <c r="A5" s="8">
        <v>2</v>
      </c>
      <c r="B5" s="15" t="s">
        <v>6</v>
      </c>
      <c r="C5" s="20">
        <v>1111</v>
      </c>
      <c r="D5" s="11"/>
      <c r="E5" s="17">
        <v>5500000</v>
      </c>
      <c r="F5" s="18">
        <v>7424809.27</v>
      </c>
      <c r="G5" s="19">
        <f t="shared" si="0"/>
        <v>1.3499653218181817</v>
      </c>
    </row>
    <row r="6" spans="1:7" ht="12.75">
      <c r="A6" s="8">
        <v>3</v>
      </c>
      <c r="B6" s="15" t="s">
        <v>7</v>
      </c>
      <c r="C6" s="20">
        <v>1112</v>
      </c>
      <c r="D6" s="11"/>
      <c r="E6" s="17">
        <v>100000</v>
      </c>
      <c r="F6" s="18">
        <v>203597.76</v>
      </c>
      <c r="G6" s="19">
        <f t="shared" si="0"/>
        <v>2.0359776000000003</v>
      </c>
    </row>
    <row r="7" spans="1:7" ht="12.75">
      <c r="A7" s="8">
        <v>4</v>
      </c>
      <c r="B7" s="15" t="s">
        <v>8</v>
      </c>
      <c r="C7" s="20">
        <v>1113</v>
      </c>
      <c r="D7" s="11"/>
      <c r="E7" s="17">
        <v>500000</v>
      </c>
      <c r="F7" s="18">
        <v>686761.74</v>
      </c>
      <c r="G7" s="19">
        <f t="shared" si="0"/>
        <v>1.37352348</v>
      </c>
    </row>
    <row r="8" spans="1:7" ht="12.75">
      <c r="A8" s="8">
        <v>5</v>
      </c>
      <c r="B8" s="15" t="s">
        <v>9</v>
      </c>
      <c r="C8" s="20">
        <v>1121</v>
      </c>
      <c r="D8" s="11"/>
      <c r="E8" s="17">
        <v>5500000</v>
      </c>
      <c r="F8" s="18">
        <v>6396364.54</v>
      </c>
      <c r="G8" s="19">
        <f t="shared" si="0"/>
        <v>1.1629753709090909</v>
      </c>
    </row>
    <row r="9" spans="1:7" ht="12.75">
      <c r="A9" s="8">
        <v>6</v>
      </c>
      <c r="B9" s="15" t="s">
        <v>10</v>
      </c>
      <c r="C9" s="20">
        <v>1382</v>
      </c>
      <c r="D9" s="11"/>
      <c r="E9" s="17">
        <v>6000</v>
      </c>
      <c r="F9" s="18">
        <v>863.33</v>
      </c>
      <c r="G9" s="19">
        <f t="shared" si="0"/>
        <v>0.14388833333333334</v>
      </c>
    </row>
    <row r="10" spans="1:7" ht="12.75">
      <c r="A10" s="8">
        <v>7</v>
      </c>
      <c r="B10" s="15" t="s">
        <v>11</v>
      </c>
      <c r="C10" s="20">
        <v>1361</v>
      </c>
      <c r="D10" s="11"/>
      <c r="E10" s="17">
        <v>30000</v>
      </c>
      <c r="F10" s="18">
        <v>26255</v>
      </c>
      <c r="G10" s="19">
        <f t="shared" si="0"/>
        <v>0.8751666666666666</v>
      </c>
    </row>
    <row r="11" spans="1:7" ht="12.75">
      <c r="A11" s="8">
        <v>8</v>
      </c>
      <c r="B11" s="15" t="s">
        <v>12</v>
      </c>
      <c r="C11" s="20">
        <v>1341</v>
      </c>
      <c r="D11" s="11"/>
      <c r="E11" s="17">
        <v>30000</v>
      </c>
      <c r="F11" s="18">
        <v>36276</v>
      </c>
      <c r="G11" s="19">
        <f t="shared" si="0"/>
        <v>1.2092</v>
      </c>
    </row>
    <row r="12" spans="1:7" ht="12.75">
      <c r="A12" s="8">
        <v>9</v>
      </c>
      <c r="B12" s="15" t="s">
        <v>13</v>
      </c>
      <c r="C12" s="20">
        <v>1343</v>
      </c>
      <c r="D12" s="11"/>
      <c r="E12" s="17">
        <v>40000</v>
      </c>
      <c r="F12" s="18">
        <v>109908</v>
      </c>
      <c r="G12" s="19">
        <f t="shared" si="0"/>
        <v>2.7477</v>
      </c>
    </row>
    <row r="13" spans="1:7" ht="12.75">
      <c r="A13" s="8">
        <v>10</v>
      </c>
      <c r="B13" s="15" t="s">
        <v>14</v>
      </c>
      <c r="C13" s="20">
        <v>1344</v>
      </c>
      <c r="D13" s="11"/>
      <c r="E13" s="17">
        <v>40000</v>
      </c>
      <c r="F13" s="18">
        <v>156475</v>
      </c>
      <c r="G13" s="19">
        <f t="shared" si="0"/>
        <v>3.911875</v>
      </c>
    </row>
    <row r="14" spans="1:7" ht="12.75">
      <c r="A14" s="8">
        <v>11</v>
      </c>
      <c r="B14" s="15" t="s">
        <v>15</v>
      </c>
      <c r="C14" s="20">
        <v>1340</v>
      </c>
      <c r="D14" s="11"/>
      <c r="E14" s="17">
        <v>700000</v>
      </c>
      <c r="F14" s="18">
        <v>723386</v>
      </c>
      <c r="G14" s="19">
        <f t="shared" si="0"/>
        <v>1.0334085714285715</v>
      </c>
    </row>
    <row r="15" spans="1:7" ht="12.75">
      <c r="A15" s="8">
        <v>12</v>
      </c>
      <c r="B15" s="15" t="s">
        <v>16</v>
      </c>
      <c r="C15" s="20">
        <v>1511</v>
      </c>
      <c r="D15" s="11"/>
      <c r="E15" s="17">
        <v>1400000</v>
      </c>
      <c r="F15" s="18">
        <v>1548726.17</v>
      </c>
      <c r="G15" s="19">
        <f t="shared" si="0"/>
        <v>1.1062329785714284</v>
      </c>
    </row>
    <row r="16" spans="1:7" ht="12.75">
      <c r="A16" s="8">
        <v>13</v>
      </c>
      <c r="B16" s="15" t="s">
        <v>164</v>
      </c>
      <c r="C16" s="20">
        <v>1381</v>
      </c>
      <c r="D16" s="11"/>
      <c r="E16" s="17">
        <v>100000</v>
      </c>
      <c r="F16" s="18">
        <v>171593.93</v>
      </c>
      <c r="G16" s="19">
        <f t="shared" si="0"/>
        <v>1.7159392999999998</v>
      </c>
    </row>
    <row r="17" spans="1:7" ht="12.75">
      <c r="A17" s="8">
        <v>14</v>
      </c>
      <c r="B17" s="15" t="s">
        <v>17</v>
      </c>
      <c r="C17" s="20">
        <v>1334</v>
      </c>
      <c r="D17" s="11"/>
      <c r="E17" s="17">
        <v>1820</v>
      </c>
      <c r="F17" s="18">
        <v>13506.94</v>
      </c>
      <c r="G17" s="19">
        <f t="shared" si="0"/>
        <v>7.421395604395605</v>
      </c>
    </row>
    <row r="18" spans="1:7" ht="12.75">
      <c r="A18" s="8"/>
      <c r="B18" s="15" t="s">
        <v>222</v>
      </c>
      <c r="C18" s="20">
        <v>1335</v>
      </c>
      <c r="D18" s="11"/>
      <c r="E18" s="17">
        <v>31.2</v>
      </c>
      <c r="F18" s="18">
        <v>31.2</v>
      </c>
      <c r="G18" s="19">
        <f t="shared" si="0"/>
        <v>1</v>
      </c>
    </row>
    <row r="19" spans="1:7" ht="15.75">
      <c r="A19" s="8">
        <v>15</v>
      </c>
      <c r="B19" s="9" t="s">
        <v>18</v>
      </c>
      <c r="C19" s="10"/>
      <c r="D19" s="11"/>
      <c r="E19" s="21">
        <f>SUM(E4:E18)</f>
        <v>26790820</v>
      </c>
      <c r="F19" s="22">
        <f>SUM(F4:F18)</f>
        <v>31896877.119999997</v>
      </c>
      <c r="G19" s="19">
        <f t="shared" si="0"/>
        <v>1.190589803522251</v>
      </c>
    </row>
    <row r="20" spans="1:7" ht="12.75">
      <c r="A20" s="8">
        <v>16</v>
      </c>
      <c r="B20" s="15" t="s">
        <v>19</v>
      </c>
      <c r="C20" s="10">
        <v>2460</v>
      </c>
      <c r="D20" s="11"/>
      <c r="E20" s="17">
        <v>5000</v>
      </c>
      <c r="F20" s="18">
        <v>0</v>
      </c>
      <c r="G20" s="19">
        <f t="shared" si="0"/>
        <v>0</v>
      </c>
    </row>
    <row r="21" spans="1:7" ht="12.75">
      <c r="A21" s="8">
        <v>17</v>
      </c>
      <c r="B21" s="15" t="s">
        <v>20</v>
      </c>
      <c r="C21" s="10" t="s">
        <v>21</v>
      </c>
      <c r="D21" s="11"/>
      <c r="E21" s="17">
        <v>1000</v>
      </c>
      <c r="F21" s="18">
        <v>0</v>
      </c>
      <c r="G21" s="19">
        <f t="shared" si="0"/>
        <v>0</v>
      </c>
    </row>
    <row r="22" spans="1:7" ht="12.75">
      <c r="A22" s="8">
        <v>18</v>
      </c>
      <c r="B22" s="15" t="s">
        <v>22</v>
      </c>
      <c r="C22" s="23" t="s">
        <v>23</v>
      </c>
      <c r="D22" s="11"/>
      <c r="E22" s="17">
        <v>1970000</v>
      </c>
      <c r="F22" s="18">
        <v>2640064</v>
      </c>
      <c r="G22" s="19">
        <f t="shared" si="0"/>
        <v>1.3401340101522843</v>
      </c>
    </row>
    <row r="23" spans="1:7" ht="12.75">
      <c r="A23" s="8">
        <v>19</v>
      </c>
      <c r="B23" s="15" t="s">
        <v>24</v>
      </c>
      <c r="C23" s="10" t="s">
        <v>25</v>
      </c>
      <c r="D23" s="11"/>
      <c r="E23" s="17">
        <v>100400</v>
      </c>
      <c r="F23" s="18">
        <v>121644</v>
      </c>
      <c r="G23" s="19">
        <f t="shared" si="0"/>
        <v>1.211593625498008</v>
      </c>
    </row>
    <row r="24" spans="1:7" ht="12.75">
      <c r="A24" s="8">
        <v>20</v>
      </c>
      <c r="B24" s="15" t="s">
        <v>26</v>
      </c>
      <c r="C24" s="10" t="s">
        <v>27</v>
      </c>
      <c r="D24" s="11"/>
      <c r="E24" s="17">
        <v>1105000</v>
      </c>
      <c r="F24" s="24">
        <v>1388023.04</v>
      </c>
      <c r="G24" s="19">
        <f t="shared" si="0"/>
        <v>1.256129447963801</v>
      </c>
    </row>
    <row r="25" spans="1:7" ht="12.75">
      <c r="A25" s="8">
        <v>21</v>
      </c>
      <c r="B25" s="15" t="s">
        <v>28</v>
      </c>
      <c r="C25" s="10" t="s">
        <v>29</v>
      </c>
      <c r="D25" s="11"/>
      <c r="E25" s="17">
        <v>1078290</v>
      </c>
      <c r="F25" s="24">
        <v>1289612.26</v>
      </c>
      <c r="G25" s="19">
        <f t="shared" si="0"/>
        <v>1.1959790594367008</v>
      </c>
    </row>
    <row r="26" spans="1:7" ht="12.75">
      <c r="A26" s="8">
        <v>22</v>
      </c>
      <c r="B26" s="15" t="s">
        <v>191</v>
      </c>
      <c r="C26" s="10" t="s">
        <v>187</v>
      </c>
      <c r="D26" s="11"/>
      <c r="E26" s="17">
        <v>549918.05</v>
      </c>
      <c r="F26" s="24">
        <v>549918.05</v>
      </c>
      <c r="G26" s="19">
        <f t="shared" si="0"/>
        <v>1</v>
      </c>
    </row>
    <row r="27" spans="1:7" ht="12.75">
      <c r="A27" s="8">
        <v>23</v>
      </c>
      <c r="B27" s="15" t="s">
        <v>30</v>
      </c>
      <c r="C27" s="10" t="s">
        <v>31</v>
      </c>
      <c r="D27" s="11"/>
      <c r="E27" s="17">
        <v>3000</v>
      </c>
      <c r="F27" s="24">
        <v>3650</v>
      </c>
      <c r="G27" s="19">
        <f t="shared" si="0"/>
        <v>1.2166666666666666</v>
      </c>
    </row>
    <row r="28" spans="1:7" ht="12.75">
      <c r="A28" s="8">
        <v>24</v>
      </c>
      <c r="B28" s="15" t="s">
        <v>32</v>
      </c>
      <c r="C28" s="10" t="s">
        <v>33</v>
      </c>
      <c r="D28" s="11"/>
      <c r="E28" s="17">
        <v>150000</v>
      </c>
      <c r="F28" s="24">
        <v>99010</v>
      </c>
      <c r="G28" s="19">
        <f t="shared" si="0"/>
        <v>0.6600666666666667</v>
      </c>
    </row>
    <row r="29" spans="1:7" ht="12.75">
      <c r="A29" s="8">
        <v>25</v>
      </c>
      <c r="B29" s="15" t="s">
        <v>34</v>
      </c>
      <c r="C29" s="23" t="s">
        <v>35</v>
      </c>
      <c r="D29" s="11"/>
      <c r="E29" s="17">
        <v>28000</v>
      </c>
      <c r="F29" s="24">
        <v>53865</v>
      </c>
      <c r="G29" s="19">
        <f t="shared" si="0"/>
        <v>1.92375</v>
      </c>
    </row>
    <row r="30" spans="1:7" ht="12.75">
      <c r="A30" s="8">
        <v>26</v>
      </c>
      <c r="B30" s="15" t="s">
        <v>165</v>
      </c>
      <c r="C30" s="23" t="s">
        <v>166</v>
      </c>
      <c r="D30" s="11"/>
      <c r="E30" s="17">
        <v>3000</v>
      </c>
      <c r="F30" s="24">
        <v>4245</v>
      </c>
      <c r="G30" s="19">
        <f t="shared" si="0"/>
        <v>1.415</v>
      </c>
    </row>
    <row r="31" spans="1:8" ht="12.75">
      <c r="A31" s="8">
        <v>27</v>
      </c>
      <c r="B31" s="15" t="s">
        <v>36</v>
      </c>
      <c r="C31" s="10" t="s">
        <v>37</v>
      </c>
      <c r="D31" s="11"/>
      <c r="E31" s="17">
        <v>30000</v>
      </c>
      <c r="F31" s="18">
        <v>111623</v>
      </c>
      <c r="G31" s="19">
        <f t="shared" si="0"/>
        <v>3.7207666666666666</v>
      </c>
      <c r="H31" s="25"/>
    </row>
    <row r="32" spans="1:7" ht="12.75">
      <c r="A32" s="8">
        <v>28</v>
      </c>
      <c r="B32" s="15" t="s">
        <v>38</v>
      </c>
      <c r="C32" s="10" t="s">
        <v>39</v>
      </c>
      <c r="D32" s="11"/>
      <c r="E32" s="17">
        <v>110000</v>
      </c>
      <c r="F32" s="24">
        <v>104063.6</v>
      </c>
      <c r="G32" s="19">
        <f t="shared" si="0"/>
        <v>0.9460327272727274</v>
      </c>
    </row>
    <row r="33" spans="1:10" ht="12.75">
      <c r="A33" s="8">
        <v>29</v>
      </c>
      <c r="B33" s="15" t="s">
        <v>40</v>
      </c>
      <c r="C33" s="10" t="s">
        <v>41</v>
      </c>
      <c r="D33" s="11"/>
      <c r="E33" s="17">
        <v>1700000</v>
      </c>
      <c r="F33" s="24">
        <v>1481953</v>
      </c>
      <c r="G33" s="19">
        <f t="shared" si="0"/>
        <v>0.8717370588235294</v>
      </c>
      <c r="H33" s="3"/>
      <c r="J33" s="3"/>
    </row>
    <row r="34" spans="1:10" ht="12.75">
      <c r="A34" s="8">
        <v>30</v>
      </c>
      <c r="B34" s="15" t="s">
        <v>42</v>
      </c>
      <c r="C34" s="10" t="s">
        <v>43</v>
      </c>
      <c r="D34" s="11"/>
      <c r="E34" s="17">
        <v>23000</v>
      </c>
      <c r="F34" s="24">
        <v>23230</v>
      </c>
      <c r="G34" s="19">
        <f t="shared" si="0"/>
        <v>1.01</v>
      </c>
      <c r="J34" s="3"/>
    </row>
    <row r="35" spans="1:10" ht="12.75">
      <c r="A35" s="8">
        <v>31</v>
      </c>
      <c r="B35" s="15" t="s">
        <v>44</v>
      </c>
      <c r="C35" s="10" t="s">
        <v>37</v>
      </c>
      <c r="D35" s="11"/>
      <c r="E35" s="17">
        <v>90000</v>
      </c>
      <c r="F35" s="18">
        <v>72629</v>
      </c>
      <c r="G35" s="19">
        <f t="shared" si="0"/>
        <v>0.8069888888888889</v>
      </c>
      <c r="H35" s="3"/>
      <c r="J35" s="26"/>
    </row>
    <row r="36" spans="1:10" ht="12.75">
      <c r="A36" s="8">
        <v>32</v>
      </c>
      <c r="B36" s="15" t="s">
        <v>205</v>
      </c>
      <c r="C36" s="10" t="s">
        <v>37</v>
      </c>
      <c r="D36" s="11"/>
      <c r="E36" s="17">
        <v>30000</v>
      </c>
      <c r="F36" s="18">
        <v>74713</v>
      </c>
      <c r="G36" s="19">
        <f t="shared" si="0"/>
        <v>2.4904333333333333</v>
      </c>
      <c r="H36" s="3"/>
      <c r="J36" s="26"/>
    </row>
    <row r="37" spans="1:7" ht="12.75">
      <c r="A37" s="8">
        <v>33</v>
      </c>
      <c r="B37" s="15" t="s">
        <v>45</v>
      </c>
      <c r="C37" s="10" t="s">
        <v>46</v>
      </c>
      <c r="D37" s="11"/>
      <c r="E37" s="17">
        <v>130000</v>
      </c>
      <c r="F37" s="24">
        <v>136346</v>
      </c>
      <c r="G37" s="19">
        <f t="shared" si="0"/>
        <v>1.0488153846153847</v>
      </c>
    </row>
    <row r="38" spans="1:7" ht="12.75">
      <c r="A38" s="8">
        <v>34</v>
      </c>
      <c r="B38" s="15" t="s">
        <v>47</v>
      </c>
      <c r="C38" s="10" t="s">
        <v>48</v>
      </c>
      <c r="D38" s="11"/>
      <c r="E38" s="17">
        <v>10000</v>
      </c>
      <c r="F38" s="24">
        <v>39523</v>
      </c>
      <c r="G38" s="19">
        <f t="shared" si="0"/>
        <v>3.9523</v>
      </c>
    </row>
    <row r="39" spans="1:7" ht="12.75">
      <c r="A39" s="8">
        <v>35</v>
      </c>
      <c r="B39" s="15" t="s">
        <v>49</v>
      </c>
      <c r="C39" s="10" t="s">
        <v>50</v>
      </c>
      <c r="D39" s="11"/>
      <c r="E39" s="17">
        <v>3000</v>
      </c>
      <c r="F39" s="24">
        <v>2030</v>
      </c>
      <c r="G39" s="19">
        <f t="shared" si="0"/>
        <v>0.6766666666666666</v>
      </c>
    </row>
    <row r="40" spans="1:7" ht="12.75">
      <c r="A40" s="8">
        <v>36</v>
      </c>
      <c r="B40" s="15" t="s">
        <v>51</v>
      </c>
      <c r="C40" s="10" t="s">
        <v>52</v>
      </c>
      <c r="D40" s="11"/>
      <c r="E40" s="17">
        <v>250000</v>
      </c>
      <c r="F40" s="24">
        <v>223839</v>
      </c>
      <c r="G40" s="19">
        <f aca="true" t="shared" si="1" ref="G40:G60">F40/E40</f>
        <v>0.895356</v>
      </c>
    </row>
    <row r="41" spans="1:7" ht="12.75">
      <c r="A41" s="8">
        <v>37</v>
      </c>
      <c r="B41" s="15" t="s">
        <v>53</v>
      </c>
      <c r="C41" s="10" t="s">
        <v>54</v>
      </c>
      <c r="D41" s="11"/>
      <c r="E41" s="17">
        <v>25000</v>
      </c>
      <c r="F41" s="24">
        <v>43203</v>
      </c>
      <c r="G41" s="19">
        <f t="shared" si="1"/>
        <v>1.72812</v>
      </c>
    </row>
    <row r="42" spans="1:7" ht="12.75">
      <c r="A42" s="8">
        <v>38</v>
      </c>
      <c r="B42" s="15" t="s">
        <v>55</v>
      </c>
      <c r="C42" s="10" t="s">
        <v>56</v>
      </c>
      <c r="D42" s="11"/>
      <c r="E42" s="17">
        <v>130000</v>
      </c>
      <c r="F42" s="24">
        <v>137875</v>
      </c>
      <c r="G42" s="19">
        <f t="shared" si="1"/>
        <v>1.060576923076923</v>
      </c>
    </row>
    <row r="43" spans="1:7" ht="12.75">
      <c r="A43" s="8">
        <v>39</v>
      </c>
      <c r="B43" s="15" t="s">
        <v>57</v>
      </c>
      <c r="C43" s="10" t="s">
        <v>37</v>
      </c>
      <c r="D43" s="11"/>
      <c r="E43" s="17">
        <v>150000</v>
      </c>
      <c r="F43" s="18">
        <v>205135</v>
      </c>
      <c r="G43" s="19">
        <f t="shared" si="1"/>
        <v>1.3675666666666666</v>
      </c>
    </row>
    <row r="44" spans="1:7" ht="12.75">
      <c r="A44" s="8">
        <v>40</v>
      </c>
      <c r="B44" s="15" t="s">
        <v>58</v>
      </c>
      <c r="C44" s="10" t="s">
        <v>59</v>
      </c>
      <c r="D44" s="11"/>
      <c r="E44" s="17">
        <v>5000</v>
      </c>
      <c r="F44" s="24">
        <v>8716.49</v>
      </c>
      <c r="G44" s="19">
        <f t="shared" si="1"/>
        <v>1.743298</v>
      </c>
    </row>
    <row r="45" spans="1:7" ht="12.75">
      <c r="A45" s="8">
        <v>41</v>
      </c>
      <c r="B45" s="15" t="s">
        <v>60</v>
      </c>
      <c r="C45" s="10" t="s">
        <v>37</v>
      </c>
      <c r="D45" s="11"/>
      <c r="E45" s="17">
        <v>10000</v>
      </c>
      <c r="F45" s="18">
        <v>20779</v>
      </c>
      <c r="G45" s="19">
        <f t="shared" si="1"/>
        <v>2.0779</v>
      </c>
    </row>
    <row r="46" spans="1:7" ht="12.75">
      <c r="A46" s="8">
        <v>42</v>
      </c>
      <c r="B46" s="15" t="s">
        <v>61</v>
      </c>
      <c r="C46" s="10" t="s">
        <v>62</v>
      </c>
      <c r="D46" s="11"/>
      <c r="E46" s="17">
        <v>180000</v>
      </c>
      <c r="F46" s="24">
        <v>300162</v>
      </c>
      <c r="G46" s="19">
        <f t="shared" si="1"/>
        <v>1.6675666666666666</v>
      </c>
    </row>
    <row r="47" spans="1:7" ht="12.75">
      <c r="A47" s="27">
        <v>43</v>
      </c>
      <c r="B47" s="15" t="s">
        <v>63</v>
      </c>
      <c r="C47" s="10" t="s">
        <v>64</v>
      </c>
      <c r="D47" s="11"/>
      <c r="E47" s="17">
        <v>10000</v>
      </c>
      <c r="F47" s="24">
        <v>14571</v>
      </c>
      <c r="G47" s="19">
        <f t="shared" si="1"/>
        <v>1.4571</v>
      </c>
    </row>
    <row r="48" spans="1:7" ht="12.75">
      <c r="A48" s="27">
        <v>44</v>
      </c>
      <c r="B48" s="15" t="s">
        <v>65</v>
      </c>
      <c r="C48" s="10" t="s">
        <v>66</v>
      </c>
      <c r="D48" s="11"/>
      <c r="E48" s="17">
        <v>5400</v>
      </c>
      <c r="F48" s="24">
        <v>31440</v>
      </c>
      <c r="G48" s="19">
        <f t="shared" si="1"/>
        <v>5.822222222222222</v>
      </c>
    </row>
    <row r="49" spans="1:7" ht="12.75">
      <c r="A49" s="27">
        <v>45</v>
      </c>
      <c r="B49" s="15" t="s">
        <v>67</v>
      </c>
      <c r="C49" s="10" t="s">
        <v>68</v>
      </c>
      <c r="D49" s="11"/>
      <c r="E49" s="17">
        <v>3500</v>
      </c>
      <c r="F49" s="24">
        <v>3553</v>
      </c>
      <c r="G49" s="19">
        <f t="shared" si="1"/>
        <v>1.0151428571428571</v>
      </c>
    </row>
    <row r="50" spans="1:7" ht="15.75">
      <c r="A50" s="27">
        <v>46</v>
      </c>
      <c r="B50" s="9" t="s">
        <v>69</v>
      </c>
      <c r="C50" s="10"/>
      <c r="D50" s="11"/>
      <c r="E50" s="21">
        <f>SUM(E20:E49)</f>
        <v>7888508.05</v>
      </c>
      <c r="F50" s="28">
        <f>SUM(F20:F49)</f>
        <v>9185415.44</v>
      </c>
      <c r="G50" s="19">
        <f t="shared" si="1"/>
        <v>1.1644046481007266</v>
      </c>
    </row>
    <row r="51" spans="1:7" ht="12.75">
      <c r="A51" s="27">
        <v>47</v>
      </c>
      <c r="B51" s="78" t="s">
        <v>167</v>
      </c>
      <c r="C51" s="10" t="s">
        <v>72</v>
      </c>
      <c r="D51" s="11"/>
      <c r="E51" s="80">
        <v>2000000</v>
      </c>
      <c r="F51" s="81">
        <v>3426720</v>
      </c>
      <c r="G51" s="79">
        <f t="shared" si="1"/>
        <v>1.71336</v>
      </c>
    </row>
    <row r="52" spans="1:7" ht="12.75">
      <c r="A52" s="27">
        <v>48</v>
      </c>
      <c r="B52" s="15" t="s">
        <v>70</v>
      </c>
      <c r="C52" s="10" t="s">
        <v>71</v>
      </c>
      <c r="D52" s="11"/>
      <c r="E52" s="17">
        <v>120000</v>
      </c>
      <c r="F52" s="24">
        <v>107184</v>
      </c>
      <c r="G52" s="19">
        <f t="shared" si="1"/>
        <v>0.8932</v>
      </c>
    </row>
    <row r="53" spans="1:7" ht="15.75">
      <c r="A53" s="27">
        <v>49</v>
      </c>
      <c r="B53" s="9" t="s">
        <v>73</v>
      </c>
      <c r="C53" s="10"/>
      <c r="D53" s="11"/>
      <c r="E53" s="21">
        <f>SUM(E51:E52)</f>
        <v>2120000</v>
      </c>
      <c r="F53" s="28">
        <f>SUM(F51:F52)</f>
        <v>3533904</v>
      </c>
      <c r="G53" s="19">
        <f t="shared" si="1"/>
        <v>1.6669358490566037</v>
      </c>
    </row>
    <row r="54" spans="1:7" ht="12.75">
      <c r="A54" s="27">
        <v>50</v>
      </c>
      <c r="B54" s="15" t="s">
        <v>74</v>
      </c>
      <c r="C54" s="20">
        <v>4112</v>
      </c>
      <c r="D54" s="11"/>
      <c r="E54" s="17">
        <v>603800</v>
      </c>
      <c r="F54" s="24">
        <v>603800</v>
      </c>
      <c r="G54" s="19">
        <f t="shared" si="1"/>
        <v>1</v>
      </c>
    </row>
    <row r="55" spans="1:7" ht="12.75">
      <c r="A55" s="27">
        <v>51</v>
      </c>
      <c r="B55" s="15" t="s">
        <v>169</v>
      </c>
      <c r="C55" s="20">
        <v>4121</v>
      </c>
      <c r="D55" s="11"/>
      <c r="E55" s="17">
        <v>90</v>
      </c>
      <c r="F55" s="24">
        <v>90</v>
      </c>
      <c r="G55" s="19">
        <f t="shared" si="1"/>
        <v>1</v>
      </c>
    </row>
    <row r="56" spans="1:7" ht="12.75">
      <c r="A56" s="27">
        <v>52</v>
      </c>
      <c r="B56" s="15" t="s">
        <v>204</v>
      </c>
      <c r="C56" s="20">
        <v>4111</v>
      </c>
      <c r="D56" s="11"/>
      <c r="E56" s="17">
        <v>174000</v>
      </c>
      <c r="F56" s="24">
        <v>174000</v>
      </c>
      <c r="G56" s="19">
        <f t="shared" si="1"/>
        <v>1</v>
      </c>
    </row>
    <row r="57" spans="1:7" ht="12.75">
      <c r="A57" s="27">
        <v>53</v>
      </c>
      <c r="B57" s="15" t="s">
        <v>203</v>
      </c>
      <c r="C57" s="20">
        <v>4116</v>
      </c>
      <c r="D57" s="11"/>
      <c r="E57" s="17">
        <v>27000</v>
      </c>
      <c r="F57" s="24">
        <v>27000</v>
      </c>
      <c r="G57" s="19">
        <f t="shared" si="1"/>
        <v>1</v>
      </c>
    </row>
    <row r="58" spans="1:7" ht="12.75">
      <c r="A58" s="27">
        <v>54</v>
      </c>
      <c r="B58" s="15" t="s">
        <v>224</v>
      </c>
      <c r="C58" s="20">
        <v>4116</v>
      </c>
      <c r="D58" s="11"/>
      <c r="E58" s="17">
        <v>2043110</v>
      </c>
      <c r="F58" s="24">
        <v>2043110</v>
      </c>
      <c r="G58" s="19">
        <f t="shared" si="1"/>
        <v>1</v>
      </c>
    </row>
    <row r="59" spans="1:7" ht="12.75">
      <c r="A59" s="27">
        <v>55</v>
      </c>
      <c r="B59" s="15" t="s">
        <v>208</v>
      </c>
      <c r="C59" s="20">
        <v>4222</v>
      </c>
      <c r="D59" s="11"/>
      <c r="E59" s="17">
        <v>1000000</v>
      </c>
      <c r="F59" s="24">
        <v>1000000</v>
      </c>
      <c r="G59" s="19">
        <f t="shared" si="1"/>
        <v>1</v>
      </c>
    </row>
    <row r="60" spans="1:7" ht="12.75">
      <c r="A60" s="27"/>
      <c r="B60" s="15" t="s">
        <v>223</v>
      </c>
      <c r="C60" s="20">
        <v>4122</v>
      </c>
      <c r="D60" s="11"/>
      <c r="E60" s="17">
        <v>67170.6</v>
      </c>
      <c r="F60" s="24">
        <v>67170.6</v>
      </c>
      <c r="G60" s="19">
        <f t="shared" si="1"/>
        <v>1</v>
      </c>
    </row>
    <row r="61" spans="1:7" ht="15.75">
      <c r="A61" s="27">
        <v>56</v>
      </c>
      <c r="B61" s="9" t="s">
        <v>75</v>
      </c>
      <c r="C61" s="29"/>
      <c r="D61" s="11"/>
      <c r="E61" s="21">
        <f>SUM(E54:E60)</f>
        <v>3915170.6</v>
      </c>
      <c r="F61" s="28">
        <f>SUM(F54:F60)</f>
        <v>3915170.6</v>
      </c>
      <c r="G61" s="19">
        <f>F61/E61</f>
        <v>1</v>
      </c>
    </row>
    <row r="62" spans="1:7" ht="15.75">
      <c r="A62" s="120">
        <v>57</v>
      </c>
      <c r="B62" s="121" t="s">
        <v>168</v>
      </c>
      <c r="C62" s="122"/>
      <c r="D62" s="123"/>
      <c r="E62" s="124">
        <f>E19+E50+E53+E61</f>
        <v>40714498.65</v>
      </c>
      <c r="F62" s="125">
        <f>F19+F50+F53+F61</f>
        <v>48531367.16</v>
      </c>
      <c r="G62" s="131">
        <f>F62/E62</f>
        <v>1.1919922575296158</v>
      </c>
    </row>
    <row r="63" spans="1:7" ht="15.75">
      <c r="A63" s="27">
        <v>58</v>
      </c>
      <c r="B63" s="78" t="s">
        <v>188</v>
      </c>
      <c r="C63" s="20" t="s">
        <v>189</v>
      </c>
      <c r="D63" s="11"/>
      <c r="E63" s="21"/>
      <c r="F63" s="81">
        <v>110370</v>
      </c>
      <c r="G63" s="19"/>
    </row>
    <row r="64" spans="1:7" ht="18.75" customHeight="1">
      <c r="A64" s="126">
        <v>59</v>
      </c>
      <c r="B64" s="128" t="s">
        <v>190</v>
      </c>
      <c r="C64" s="128"/>
      <c r="D64" s="128"/>
      <c r="E64" s="129">
        <f>SUM(E62)</f>
        <v>40714498.65</v>
      </c>
      <c r="F64" s="130">
        <f>SUM(F62:F63)</f>
        <v>48641737.16</v>
      </c>
      <c r="G64" s="127">
        <f>F64/E64</f>
        <v>1.194703085457249</v>
      </c>
    </row>
    <row r="65" spans="1:7" ht="15">
      <c r="A65" s="30"/>
      <c r="B65" s="31"/>
      <c r="C65" s="32"/>
      <c r="D65" s="32"/>
      <c r="E65" s="33"/>
      <c r="F65" s="34"/>
      <c r="G65" s="35"/>
    </row>
    <row r="66" spans="1:7" ht="15">
      <c r="A66" s="30"/>
      <c r="B66" s="31"/>
      <c r="C66" s="32"/>
      <c r="D66" s="32"/>
      <c r="E66" s="33"/>
      <c r="F66" s="34"/>
      <c r="G66" s="35"/>
    </row>
    <row r="67" spans="1:7" ht="15">
      <c r="A67" s="30"/>
      <c r="B67" s="31"/>
      <c r="C67" s="32"/>
      <c r="D67" s="32"/>
      <c r="E67" s="33"/>
      <c r="F67" s="34"/>
      <c r="G67" s="35"/>
    </row>
    <row r="68" spans="1:7" ht="15">
      <c r="A68" s="30"/>
      <c r="B68" s="31"/>
      <c r="C68" s="32"/>
      <c r="D68" s="32"/>
      <c r="E68" s="33"/>
      <c r="F68" s="34"/>
      <c r="G68" s="35"/>
    </row>
    <row r="69" spans="1:7" ht="12.75">
      <c r="A69" s="30"/>
      <c r="B69" s="32" t="s">
        <v>185</v>
      </c>
      <c r="C69" s="36"/>
      <c r="D69" s="37"/>
      <c r="E69" s="38"/>
      <c r="F69" s="34"/>
      <c r="G69" s="35"/>
    </row>
    <row r="70" spans="1:7" ht="12.75">
      <c r="A70" s="30"/>
      <c r="B70" s="15" t="s">
        <v>76</v>
      </c>
      <c r="C70" s="15"/>
      <c r="D70" s="39"/>
      <c r="E70" s="24">
        <v>454313.51</v>
      </c>
      <c r="F70" s="34"/>
      <c r="G70" s="35"/>
    </row>
    <row r="71" spans="1:7" ht="12.75">
      <c r="A71" s="30"/>
      <c r="B71" s="15" t="s">
        <v>77</v>
      </c>
      <c r="C71" s="15"/>
      <c r="D71" s="39"/>
      <c r="E71" s="24">
        <v>17708846.12</v>
      </c>
      <c r="F71" s="34"/>
      <c r="G71" s="35"/>
    </row>
    <row r="72" spans="1:7" ht="12.75">
      <c r="A72" s="30"/>
      <c r="B72" s="15" t="s">
        <v>78</v>
      </c>
      <c r="C72" s="15"/>
      <c r="D72" s="39"/>
      <c r="E72" s="24">
        <v>3021.28</v>
      </c>
      <c r="F72" s="34"/>
      <c r="G72" s="35"/>
    </row>
    <row r="73" spans="1:7" ht="12.75">
      <c r="A73" s="30"/>
      <c r="B73" s="15" t="s">
        <v>79</v>
      </c>
      <c r="C73" s="15"/>
      <c r="D73" s="39"/>
      <c r="E73" s="24">
        <v>551132.54</v>
      </c>
      <c r="F73" s="34"/>
      <c r="G73" s="35"/>
    </row>
    <row r="74" spans="1:7" ht="12.75">
      <c r="A74" s="30"/>
      <c r="B74" s="15"/>
      <c r="C74" s="15"/>
      <c r="D74" s="39"/>
      <c r="E74" s="24"/>
      <c r="F74" s="34"/>
      <c r="G74" s="35"/>
    </row>
    <row r="75" spans="1:7" ht="12.75">
      <c r="A75" s="30"/>
      <c r="B75" s="15"/>
      <c r="C75" s="15"/>
      <c r="D75" s="39"/>
      <c r="E75" s="24"/>
      <c r="F75" s="34"/>
      <c r="G75" s="35"/>
    </row>
    <row r="76" spans="1:7" ht="12.75">
      <c r="A76" s="30"/>
      <c r="B76" s="15" t="s">
        <v>80</v>
      </c>
      <c r="C76" s="15"/>
      <c r="D76" s="39"/>
      <c r="E76" s="24">
        <v>22787.1</v>
      </c>
      <c r="F76" s="34"/>
      <c r="G76" s="35"/>
    </row>
    <row r="77" spans="2:6" ht="12.75">
      <c r="B77" s="15" t="s">
        <v>81</v>
      </c>
      <c r="C77" s="15"/>
      <c r="D77" s="39"/>
      <c r="E77" s="24">
        <v>481114.74</v>
      </c>
      <c r="F77" s="36"/>
    </row>
    <row r="78" spans="2:6" ht="12.75">
      <c r="B78" s="15"/>
      <c r="C78" s="15"/>
      <c r="D78" s="39"/>
      <c r="E78" s="24"/>
      <c r="F78" s="36"/>
    </row>
    <row r="79" spans="2:6" ht="15.75">
      <c r="B79" s="14" t="s">
        <v>186</v>
      </c>
      <c r="C79" s="14"/>
      <c r="D79" s="40"/>
      <c r="E79" s="28">
        <f>SUM(E70:E78)</f>
        <v>19221215.290000003</v>
      </c>
      <c r="F79" s="36"/>
    </row>
    <row r="80" spans="2:6" ht="12.75">
      <c r="B80" s="14"/>
      <c r="C80" s="14"/>
      <c r="D80" s="40"/>
      <c r="E80" s="41"/>
      <c r="F80" s="36"/>
    </row>
    <row r="81" spans="2:6" ht="12.75">
      <c r="B81" s="14" t="s">
        <v>218</v>
      </c>
      <c r="C81" s="14"/>
      <c r="D81" s="40"/>
      <c r="E81" s="41">
        <v>48641737.16</v>
      </c>
      <c r="F81" s="36"/>
    </row>
    <row r="82" spans="2:6" ht="12.75">
      <c r="B82" s="14"/>
      <c r="C82" s="14"/>
      <c r="D82" s="40"/>
      <c r="E82" s="41"/>
      <c r="F82" s="36"/>
    </row>
    <row r="83" spans="2:6" ht="12.75">
      <c r="B83" s="14" t="s">
        <v>219</v>
      </c>
      <c r="C83" s="14"/>
      <c r="D83" s="40"/>
      <c r="E83" s="41">
        <v>-35028486.55</v>
      </c>
      <c r="F83" s="36"/>
    </row>
    <row r="84" spans="2:6" ht="12.75">
      <c r="B84" s="14" t="s">
        <v>82</v>
      </c>
      <c r="C84" s="14"/>
      <c r="D84" s="40"/>
      <c r="E84" s="41">
        <v>-882294.3</v>
      </c>
      <c r="F84" s="36"/>
    </row>
    <row r="85" spans="2:6" ht="12.75">
      <c r="B85" s="132" t="s">
        <v>192</v>
      </c>
      <c r="C85" s="14"/>
      <c r="D85" s="40"/>
      <c r="E85" s="41">
        <v>31603.58</v>
      </c>
      <c r="F85" s="36"/>
    </row>
    <row r="86" spans="2:6" ht="15.75">
      <c r="B86" s="14"/>
      <c r="C86" s="14"/>
      <c r="D86" s="40"/>
      <c r="E86" s="28">
        <f>SUM(E79:E85)</f>
        <v>31983775.180000003</v>
      </c>
      <c r="F86" s="36"/>
    </row>
    <row r="87" spans="2:6" ht="12.75">
      <c r="B87" s="32"/>
      <c r="C87" s="32"/>
      <c r="D87" s="43"/>
      <c r="E87" s="34"/>
      <c r="F87" s="36"/>
    </row>
    <row r="88" spans="2:5" ht="12.75">
      <c r="B88" s="32" t="s">
        <v>220</v>
      </c>
      <c r="C88" s="32"/>
      <c r="D88" s="43"/>
      <c r="E88" s="34"/>
    </row>
    <row r="89" spans="2:5" ht="12.75">
      <c r="B89" s="32"/>
      <c r="C89" s="32"/>
      <c r="D89" s="43"/>
      <c r="E89" s="34"/>
    </row>
    <row r="90" spans="2:5" ht="12.75">
      <c r="B90" s="15" t="s">
        <v>76</v>
      </c>
      <c r="C90" s="41"/>
      <c r="D90" s="40"/>
      <c r="E90" s="24">
        <v>451867.92</v>
      </c>
    </row>
    <row r="91" spans="2:6" ht="12.75">
      <c r="B91" s="15" t="s">
        <v>77</v>
      </c>
      <c r="C91" s="41"/>
      <c r="D91" s="40"/>
      <c r="E91" s="24">
        <v>29644592.17</v>
      </c>
      <c r="F91" s="36"/>
    </row>
    <row r="92" spans="2:6" ht="12.75">
      <c r="B92" s="15" t="s">
        <v>78</v>
      </c>
      <c r="C92" s="41"/>
      <c r="D92" s="40"/>
      <c r="E92" s="24">
        <v>3021.88</v>
      </c>
      <c r="F92" s="36"/>
    </row>
    <row r="93" spans="2:6" ht="12.75">
      <c r="B93" s="15" t="s">
        <v>79</v>
      </c>
      <c r="C93" s="41"/>
      <c r="D93" s="40"/>
      <c r="E93" s="24">
        <v>1369398.34</v>
      </c>
      <c r="F93" s="36"/>
    </row>
    <row r="94" spans="2:6" ht="12.75">
      <c r="B94" s="15"/>
      <c r="C94" s="41"/>
      <c r="D94" s="40"/>
      <c r="E94" s="24"/>
      <c r="F94" s="36"/>
    </row>
    <row r="95" spans="2:6" ht="12.75">
      <c r="B95" s="15"/>
      <c r="C95" s="41"/>
      <c r="D95" s="40"/>
      <c r="E95" s="24"/>
      <c r="F95" s="36"/>
    </row>
    <row r="96" spans="2:6" ht="12.75">
      <c r="B96" s="15"/>
      <c r="C96" s="41"/>
      <c r="D96" s="40"/>
      <c r="E96" s="41"/>
      <c r="F96" s="36"/>
    </row>
    <row r="97" spans="2:6" ht="12.75">
      <c r="B97" s="42" t="s">
        <v>83</v>
      </c>
      <c r="C97" s="41"/>
      <c r="D97" s="40"/>
      <c r="E97" s="41">
        <f>SUM(E90:E96)</f>
        <v>31468880.310000002</v>
      </c>
      <c r="F97" s="36"/>
    </row>
    <row r="98" spans="2:6" ht="12.75">
      <c r="B98" s="42"/>
      <c r="C98" s="41"/>
      <c r="D98" s="40"/>
      <c r="E98" s="41"/>
      <c r="F98" s="36"/>
    </row>
    <row r="99" spans="2:6" ht="12.75">
      <c r="B99" s="15"/>
      <c r="C99" s="41"/>
      <c r="D99" s="40"/>
      <c r="E99" s="41"/>
      <c r="F99" s="36"/>
    </row>
    <row r="100" spans="2:6" ht="12.75">
      <c r="B100" s="15" t="s">
        <v>80</v>
      </c>
      <c r="C100" s="41"/>
      <c r="D100" s="40"/>
      <c r="E100" s="41">
        <v>33772.34</v>
      </c>
      <c r="F100" s="36"/>
    </row>
    <row r="101" spans="2:6" ht="12.75">
      <c r="B101" s="15" t="s">
        <v>81</v>
      </c>
      <c r="C101" s="41"/>
      <c r="D101" s="40"/>
      <c r="E101" s="41">
        <v>481122.53</v>
      </c>
      <c r="F101" s="36"/>
    </row>
    <row r="102" spans="2:6" ht="12.75">
      <c r="B102" s="15"/>
      <c r="C102" s="41"/>
      <c r="D102" s="40"/>
      <c r="E102" s="41"/>
      <c r="F102" s="36"/>
    </row>
    <row r="103" spans="2:6" ht="12.75">
      <c r="B103" s="15"/>
      <c r="C103" s="41"/>
      <c r="D103" s="40"/>
      <c r="E103" s="41"/>
      <c r="F103" s="36"/>
    </row>
    <row r="104" spans="2:6" ht="12.75">
      <c r="B104" s="42" t="s">
        <v>84</v>
      </c>
      <c r="C104" s="41"/>
      <c r="D104" s="40"/>
      <c r="E104" s="41">
        <f>SUM(E100:E103)</f>
        <v>514894.87</v>
      </c>
      <c r="F104" s="36"/>
    </row>
    <row r="105" spans="2:6" ht="12.75">
      <c r="B105" s="44"/>
      <c r="C105" s="41"/>
      <c r="D105" s="40"/>
      <c r="E105" s="41"/>
      <c r="F105" s="36"/>
    </row>
    <row r="106" spans="2:6" ht="15.75">
      <c r="B106" s="42" t="s">
        <v>85</v>
      </c>
      <c r="C106" s="41"/>
      <c r="D106" s="40"/>
      <c r="E106" s="28">
        <f>E97+E104</f>
        <v>31983775.180000003</v>
      </c>
      <c r="F106" s="36"/>
    </row>
    <row r="107" spans="2:6" ht="12.75">
      <c r="B107" s="32"/>
      <c r="C107" s="32"/>
      <c r="D107" s="43"/>
      <c r="E107" s="34"/>
      <c r="F107" s="36"/>
    </row>
    <row r="108" spans="2:6" ht="12.75">
      <c r="B108" s="32"/>
      <c r="C108" s="32"/>
      <c r="D108" s="43"/>
      <c r="E108" s="34"/>
      <c r="F108" s="36"/>
    </row>
    <row r="109" spans="2:6" ht="12.75">
      <c r="B109" s="14" t="s">
        <v>86</v>
      </c>
      <c r="C109" s="14"/>
      <c r="D109" s="40"/>
      <c r="E109" s="41">
        <v>-3365425.82</v>
      </c>
      <c r="F109" s="36"/>
    </row>
    <row r="110" spans="2:6" ht="12.75">
      <c r="B110" s="32"/>
      <c r="C110" s="32"/>
      <c r="D110" s="43"/>
      <c r="E110" s="34"/>
      <c r="F110" s="36"/>
    </row>
    <row r="111" spans="2:6" ht="12.75">
      <c r="B111" s="32"/>
      <c r="C111" s="32"/>
      <c r="D111" s="43"/>
      <c r="E111" s="34"/>
      <c r="F111" s="36"/>
    </row>
    <row r="112" spans="2:6" ht="12.75">
      <c r="B112" s="32"/>
      <c r="C112" s="32"/>
      <c r="D112" s="43"/>
      <c r="E112" s="34"/>
      <c r="F112" s="36"/>
    </row>
    <row r="113" spans="2:6" ht="12.75">
      <c r="B113" s="32"/>
      <c r="C113" s="32"/>
      <c r="D113" s="43"/>
      <c r="E113" s="34"/>
      <c r="F113" s="36"/>
    </row>
    <row r="114" spans="2:6" ht="12.75">
      <c r="B114" s="32"/>
      <c r="C114" s="32"/>
      <c r="D114" s="43"/>
      <c r="E114" s="34"/>
      <c r="F114" s="36"/>
    </row>
    <row r="115" spans="2:6" ht="12.75">
      <c r="B115" s="36"/>
      <c r="C115" s="34"/>
      <c r="D115" s="43"/>
      <c r="E115" s="34"/>
      <c r="F115" s="36"/>
    </row>
    <row r="116" spans="2:6" ht="12.75">
      <c r="B116" s="36"/>
      <c r="C116" s="34"/>
      <c r="D116" s="43"/>
      <c r="E116" s="34"/>
      <c r="F116" s="36"/>
    </row>
    <row r="117" spans="2:6" ht="12.75">
      <c r="B117" s="36"/>
      <c r="C117" s="34"/>
      <c r="D117" s="43"/>
      <c r="E117" s="34"/>
      <c r="F117" s="36"/>
    </row>
    <row r="118" spans="2:6" ht="12.75">
      <c r="B118" s="36"/>
      <c r="C118" s="34"/>
      <c r="D118" s="43"/>
      <c r="E118" s="34"/>
      <c r="F118" s="36"/>
    </row>
    <row r="119" spans="2:6" ht="12.75">
      <c r="B119" s="36"/>
      <c r="C119" s="34"/>
      <c r="D119" s="43"/>
      <c r="E119" s="34"/>
      <c r="F119" s="36"/>
    </row>
    <row r="120" spans="2:6" ht="12.75">
      <c r="B120" s="36"/>
      <c r="C120" s="34"/>
      <c r="D120" s="43"/>
      <c r="E120" s="34"/>
      <c r="F120" s="36"/>
    </row>
    <row r="121" spans="2:6" ht="12.75">
      <c r="B121" s="36"/>
      <c r="C121" s="34"/>
      <c r="D121" s="43"/>
      <c r="E121" s="34"/>
      <c r="F121" s="36"/>
    </row>
    <row r="122" spans="2:6" ht="12.75">
      <c r="B122" s="36"/>
      <c r="C122" s="34"/>
      <c r="D122" s="43"/>
      <c r="E122" s="34"/>
      <c r="F122" s="36"/>
    </row>
    <row r="123" spans="2:6" ht="12.75">
      <c r="B123" s="45"/>
      <c r="C123" s="34"/>
      <c r="D123" s="43"/>
      <c r="E123" s="34"/>
      <c r="F123" s="36"/>
    </row>
    <row r="124" spans="2:6" ht="12.75">
      <c r="B124" s="36"/>
      <c r="C124" s="34"/>
      <c r="D124" s="43"/>
      <c r="E124" s="34"/>
      <c r="F124" s="36"/>
    </row>
    <row r="125" spans="2:6" ht="12.75">
      <c r="B125" s="36"/>
      <c r="C125" s="34"/>
      <c r="D125" s="43"/>
      <c r="E125" s="34"/>
      <c r="F125" s="36"/>
    </row>
    <row r="126" spans="2:6" ht="12.75">
      <c r="B126" s="36"/>
      <c r="C126" s="34"/>
      <c r="D126" s="43"/>
      <c r="E126" s="34"/>
      <c r="F126" s="36"/>
    </row>
    <row r="127" spans="2:6" ht="12.75">
      <c r="B127" s="45"/>
      <c r="C127" s="34"/>
      <c r="D127" s="43"/>
      <c r="E127" s="34"/>
      <c r="F127" s="36"/>
    </row>
    <row r="128" spans="2:6" ht="12.75">
      <c r="B128" s="45"/>
      <c r="C128" s="34"/>
      <c r="D128" s="43"/>
      <c r="E128" s="34"/>
      <c r="F128" s="36"/>
    </row>
    <row r="129" spans="2:6" ht="12.75">
      <c r="B129" s="32"/>
      <c r="C129" s="34"/>
      <c r="D129" s="43"/>
      <c r="E129" s="34"/>
      <c r="F129" s="36"/>
    </row>
    <row r="130" spans="2:6" ht="12.75">
      <c r="B130" s="32"/>
      <c r="C130" s="32"/>
      <c r="D130" s="43"/>
      <c r="E130" s="34"/>
      <c r="F130" s="36"/>
    </row>
    <row r="131" spans="2:6" ht="12.75">
      <c r="B131" s="32"/>
      <c r="C131" s="32"/>
      <c r="D131" s="43"/>
      <c r="E131" s="34"/>
      <c r="F131" s="36"/>
    </row>
    <row r="132" spans="2:6" ht="12.75">
      <c r="B132" s="32"/>
      <c r="C132" s="32"/>
      <c r="D132" s="43"/>
      <c r="E132" s="34"/>
      <c r="F132" s="36"/>
    </row>
    <row r="133" spans="2:6" ht="12.75">
      <c r="B133" s="32"/>
      <c r="C133" s="32"/>
      <c r="D133" s="43"/>
      <c r="E133" s="34"/>
      <c r="F133" s="36"/>
    </row>
    <row r="134" spans="2:6" ht="12.75">
      <c r="B134" s="32"/>
      <c r="C134" s="32"/>
      <c r="D134" s="43"/>
      <c r="E134" s="34"/>
      <c r="F134" s="36"/>
    </row>
    <row r="135" spans="2:6" ht="12.75">
      <c r="B135" s="36"/>
      <c r="C135" s="46"/>
      <c r="E135" s="47"/>
      <c r="F135" s="36"/>
    </row>
    <row r="136" spans="2:6" ht="12.75">
      <c r="B136" s="36"/>
      <c r="C136" s="46"/>
      <c r="E136" s="47"/>
      <c r="F136" s="36"/>
    </row>
  </sheetData>
  <sheetProtection selectLockedCells="1" selectUnlockedCells="1"/>
  <printOptions/>
  <pageMargins left="0.7875" right="0.7875" top="0.5902777777777778" bottom="0.19652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9">
      <selection activeCell="J50" sqref="I50:J52"/>
    </sheetView>
  </sheetViews>
  <sheetFormatPr defaultColWidth="9.140625" defaultRowHeight="12.75"/>
  <cols>
    <col min="1" max="1" width="4.57421875" style="0" customWidth="1"/>
    <col min="2" max="2" width="30.8515625" style="1" customWidth="1"/>
    <col min="3" max="3" width="0" style="1" hidden="1" customWidth="1"/>
    <col min="4" max="4" width="8.8515625" style="1" customWidth="1"/>
    <col min="5" max="5" width="17.00390625" style="48" customWidth="1"/>
    <col min="6" max="6" width="16.00390625" style="49" customWidth="1"/>
    <col min="7" max="7" width="10.57421875" style="1" customWidth="1"/>
    <col min="8" max="8" width="5.140625" style="0" customWidth="1"/>
    <col min="9" max="9" width="13.28125" style="0" customWidth="1"/>
    <col min="10" max="10" width="19.28125" style="0" customWidth="1"/>
    <col min="11" max="12" width="14.57421875" style="0" customWidth="1"/>
    <col min="13" max="13" width="5.421875" style="0" customWidth="1"/>
    <col min="14" max="14" width="6.8515625" style="0" customWidth="1"/>
  </cols>
  <sheetData>
    <row r="1" spans="1:7" ht="15.75" thickBot="1">
      <c r="A1" s="50"/>
      <c r="B1" s="51" t="s">
        <v>221</v>
      </c>
      <c r="C1" s="52"/>
      <c r="D1" s="53" t="s">
        <v>87</v>
      </c>
      <c r="E1" s="54" t="s">
        <v>1</v>
      </c>
      <c r="F1" s="55" t="s">
        <v>88</v>
      </c>
      <c r="G1" s="56" t="s">
        <v>3</v>
      </c>
    </row>
    <row r="2" spans="1:14" ht="12.75">
      <c r="A2" s="155">
        <v>1</v>
      </c>
      <c r="B2" s="82" t="s">
        <v>89</v>
      </c>
      <c r="C2" s="57"/>
      <c r="D2" s="90" t="s">
        <v>90</v>
      </c>
      <c r="E2" s="164">
        <v>986000</v>
      </c>
      <c r="F2" s="99">
        <v>985578.33</v>
      </c>
      <c r="G2" s="173">
        <f aca="true" t="shared" si="0" ref="G2:G35">F2/E2</f>
        <v>0.9995723427991886</v>
      </c>
      <c r="I2" s="58"/>
      <c r="J2" s="59"/>
      <c r="K2" s="59"/>
      <c r="L2" s="60"/>
      <c r="N2" s="61"/>
    </row>
    <row r="3" spans="1:14" ht="12.75">
      <c r="A3" s="156">
        <v>2</v>
      </c>
      <c r="B3" s="83" t="s">
        <v>91</v>
      </c>
      <c r="C3" s="62"/>
      <c r="D3" s="91" t="s">
        <v>92</v>
      </c>
      <c r="E3" s="165">
        <v>400000</v>
      </c>
      <c r="F3" s="100">
        <v>151903</v>
      </c>
      <c r="G3" s="174">
        <f t="shared" si="0"/>
        <v>0.3797575</v>
      </c>
      <c r="I3" s="58"/>
      <c r="J3" s="59"/>
      <c r="K3" s="59"/>
      <c r="L3" s="60"/>
      <c r="N3" s="61"/>
    </row>
    <row r="4" spans="1:14" ht="12.75">
      <c r="A4" s="157">
        <v>3</v>
      </c>
      <c r="B4" s="84" t="s">
        <v>93</v>
      </c>
      <c r="C4" s="63"/>
      <c r="D4" s="92" t="s">
        <v>184</v>
      </c>
      <c r="E4" s="166">
        <v>113000</v>
      </c>
      <c r="F4" s="101">
        <v>92895</v>
      </c>
      <c r="G4" s="175">
        <f t="shared" si="0"/>
        <v>0.8220796460176991</v>
      </c>
      <c r="I4" s="64"/>
      <c r="J4" s="65"/>
      <c r="K4" s="65"/>
      <c r="L4" s="65"/>
      <c r="N4" s="61"/>
    </row>
    <row r="5" spans="1:12" ht="12.75">
      <c r="A5" s="157">
        <v>4</v>
      </c>
      <c r="B5" s="84" t="s">
        <v>94</v>
      </c>
      <c r="C5" s="63"/>
      <c r="D5" s="85" t="s">
        <v>95</v>
      </c>
      <c r="E5" s="166">
        <v>2370000</v>
      </c>
      <c r="F5" s="101">
        <v>2368641.6</v>
      </c>
      <c r="G5" s="175">
        <f t="shared" si="0"/>
        <v>0.999426835443038</v>
      </c>
      <c r="I5" s="64"/>
      <c r="J5" s="65"/>
      <c r="K5" s="65"/>
      <c r="L5" s="65"/>
    </row>
    <row r="6" spans="1:12" ht="12.75">
      <c r="A6" s="157">
        <v>5</v>
      </c>
      <c r="B6" s="84" t="s">
        <v>24</v>
      </c>
      <c r="C6" s="63"/>
      <c r="D6" s="85" t="s">
        <v>96</v>
      </c>
      <c r="E6" s="166">
        <v>100400</v>
      </c>
      <c r="F6" s="101">
        <v>100304.42</v>
      </c>
      <c r="G6" s="175">
        <f t="shared" si="0"/>
        <v>0.9990480079681274</v>
      </c>
      <c r="I6" s="64"/>
      <c r="J6" s="65"/>
      <c r="K6" s="65"/>
      <c r="L6" s="65"/>
    </row>
    <row r="7" spans="1:12" ht="12.75">
      <c r="A7" s="157">
        <v>6</v>
      </c>
      <c r="B7" s="84" t="s">
        <v>26</v>
      </c>
      <c r="C7" s="63"/>
      <c r="D7" s="85" t="s">
        <v>97</v>
      </c>
      <c r="E7" s="166">
        <v>1075000</v>
      </c>
      <c r="F7" s="101">
        <v>961680.33</v>
      </c>
      <c r="G7" s="175">
        <f t="shared" si="0"/>
        <v>0.894586353488372</v>
      </c>
      <c r="I7" s="64"/>
      <c r="J7" s="65"/>
      <c r="K7" s="25"/>
      <c r="L7" s="25"/>
    </row>
    <row r="8" spans="1:12" ht="12.75">
      <c r="A8" s="157">
        <v>7</v>
      </c>
      <c r="B8" s="84" t="s">
        <v>28</v>
      </c>
      <c r="C8" s="63"/>
      <c r="D8" s="85" t="s">
        <v>98</v>
      </c>
      <c r="E8" s="166">
        <v>1069100</v>
      </c>
      <c r="F8" s="101">
        <v>1069005.74</v>
      </c>
      <c r="G8" s="175">
        <f t="shared" si="0"/>
        <v>0.9999118323823777</v>
      </c>
      <c r="I8" s="64"/>
      <c r="J8" s="65"/>
      <c r="K8" s="65"/>
      <c r="L8" s="66"/>
    </row>
    <row r="9" spans="1:12" ht="12.75">
      <c r="A9" s="157">
        <v>8</v>
      </c>
      <c r="B9" s="84" t="s">
        <v>99</v>
      </c>
      <c r="C9" s="63"/>
      <c r="D9" s="85" t="s">
        <v>100</v>
      </c>
      <c r="E9" s="166">
        <v>400000</v>
      </c>
      <c r="F9" s="101">
        <v>121264.52</v>
      </c>
      <c r="G9" s="175">
        <f t="shared" si="0"/>
        <v>0.3031613</v>
      </c>
      <c r="I9" s="64"/>
      <c r="J9" s="65"/>
      <c r="K9" s="65"/>
      <c r="L9" s="65"/>
    </row>
    <row r="10" spans="1:12" ht="12.75">
      <c r="A10" s="157">
        <v>9</v>
      </c>
      <c r="B10" s="84" t="s">
        <v>101</v>
      </c>
      <c r="C10" s="63"/>
      <c r="D10" s="85" t="s">
        <v>102</v>
      </c>
      <c r="E10" s="166">
        <v>1179000</v>
      </c>
      <c r="F10" s="101">
        <v>1178382.35</v>
      </c>
      <c r="G10" s="175">
        <f t="shared" si="0"/>
        <v>0.9994761238337575</v>
      </c>
      <c r="I10" s="64"/>
      <c r="J10" s="65"/>
      <c r="K10" s="60"/>
      <c r="L10" s="60"/>
    </row>
    <row r="11" spans="1:12" ht="12.75">
      <c r="A11" s="157">
        <v>10</v>
      </c>
      <c r="B11" s="84" t="s">
        <v>170</v>
      </c>
      <c r="C11" s="63"/>
      <c r="D11" s="85" t="s">
        <v>103</v>
      </c>
      <c r="E11" s="166">
        <v>4549918.05</v>
      </c>
      <c r="F11" s="101">
        <v>4549918.05</v>
      </c>
      <c r="G11" s="175">
        <f t="shared" si="0"/>
        <v>1</v>
      </c>
      <c r="I11" s="64"/>
      <c r="J11" s="59"/>
      <c r="K11" s="25"/>
      <c r="L11" s="25"/>
    </row>
    <row r="12" spans="1:12" ht="12.75">
      <c r="A12" s="157">
        <v>11</v>
      </c>
      <c r="B12" s="84" t="s">
        <v>171</v>
      </c>
      <c r="C12" s="63"/>
      <c r="D12" s="85" t="s">
        <v>153</v>
      </c>
      <c r="E12" s="166">
        <v>1000000</v>
      </c>
      <c r="F12" s="101">
        <v>1000000</v>
      </c>
      <c r="G12" s="175">
        <f t="shared" si="0"/>
        <v>1</v>
      </c>
      <c r="I12" s="64"/>
      <c r="J12" s="59"/>
      <c r="K12" s="25"/>
      <c r="L12" s="25"/>
    </row>
    <row r="13" spans="1:12" ht="12.75">
      <c r="A13" s="157">
        <v>12</v>
      </c>
      <c r="B13" s="84" t="s">
        <v>225</v>
      </c>
      <c r="C13" s="63"/>
      <c r="D13" s="85" t="s">
        <v>103</v>
      </c>
      <c r="E13" s="166">
        <v>2096677.6</v>
      </c>
      <c r="F13" s="101">
        <v>2096677.6</v>
      </c>
      <c r="G13" s="175">
        <f t="shared" si="0"/>
        <v>1</v>
      </c>
      <c r="I13" s="68"/>
      <c r="J13" s="59"/>
      <c r="K13" s="25"/>
      <c r="L13" s="25"/>
    </row>
    <row r="14" spans="1:12" ht="12.75">
      <c r="A14" s="157">
        <v>13</v>
      </c>
      <c r="B14" s="84" t="s">
        <v>30</v>
      </c>
      <c r="C14" s="67"/>
      <c r="D14" s="92" t="s">
        <v>104</v>
      </c>
      <c r="E14" s="166">
        <v>80000</v>
      </c>
      <c r="F14" s="101">
        <v>79067</v>
      </c>
      <c r="G14" s="175">
        <f t="shared" si="0"/>
        <v>0.9883375</v>
      </c>
      <c r="I14" s="64"/>
      <c r="J14" s="65"/>
      <c r="K14" s="65"/>
      <c r="L14" s="65"/>
    </row>
    <row r="15" spans="1:12" ht="12.75">
      <c r="A15" s="157">
        <v>14</v>
      </c>
      <c r="B15" s="84" t="s">
        <v>105</v>
      </c>
      <c r="C15" s="63"/>
      <c r="D15" s="85" t="s">
        <v>106</v>
      </c>
      <c r="E15" s="166">
        <v>500000</v>
      </c>
      <c r="F15" s="101">
        <v>494977.87</v>
      </c>
      <c r="G15" s="175">
        <f t="shared" si="0"/>
        <v>0.98995574</v>
      </c>
      <c r="I15" s="64"/>
      <c r="J15" s="59"/>
      <c r="K15" s="65"/>
      <c r="L15" s="65"/>
    </row>
    <row r="16" spans="1:12" ht="12.75">
      <c r="A16" s="157">
        <v>15</v>
      </c>
      <c r="B16" s="84" t="s">
        <v>34</v>
      </c>
      <c r="C16" s="63"/>
      <c r="D16" s="85" t="s">
        <v>107</v>
      </c>
      <c r="E16" s="166">
        <v>500000</v>
      </c>
      <c r="F16" s="101">
        <v>231926.7</v>
      </c>
      <c r="G16" s="175">
        <f t="shared" si="0"/>
        <v>0.4638534</v>
      </c>
      <c r="I16" s="64"/>
      <c r="J16" s="65"/>
      <c r="K16" s="60"/>
      <c r="L16" s="60"/>
    </row>
    <row r="17" spans="1:12" ht="12.75">
      <c r="A17" s="157">
        <v>16</v>
      </c>
      <c r="B17" s="84" t="s">
        <v>165</v>
      </c>
      <c r="C17" s="63"/>
      <c r="D17" s="85" t="s">
        <v>172</v>
      </c>
      <c r="E17" s="166">
        <v>12000</v>
      </c>
      <c r="F17" s="101">
        <v>10296</v>
      </c>
      <c r="G17" s="175">
        <f t="shared" si="0"/>
        <v>0.858</v>
      </c>
      <c r="I17" s="64"/>
      <c r="J17" s="65"/>
      <c r="K17" s="60"/>
      <c r="L17" s="60"/>
    </row>
    <row r="18" spans="1:12" ht="12.75">
      <c r="A18" s="157">
        <v>17</v>
      </c>
      <c r="B18" s="84" t="s">
        <v>108</v>
      </c>
      <c r="C18" s="63"/>
      <c r="D18" s="85" t="s">
        <v>109</v>
      </c>
      <c r="E18" s="166">
        <v>30000</v>
      </c>
      <c r="F18" s="101">
        <v>0</v>
      </c>
      <c r="G18" s="175">
        <f t="shared" si="0"/>
        <v>0</v>
      </c>
      <c r="I18" s="64"/>
      <c r="J18" s="65"/>
      <c r="K18" s="65"/>
      <c r="L18" s="65"/>
    </row>
    <row r="19" spans="1:12" ht="12.75">
      <c r="A19" s="157">
        <v>18</v>
      </c>
      <c r="B19" s="84" t="s">
        <v>110</v>
      </c>
      <c r="C19" s="63"/>
      <c r="D19" s="85" t="s">
        <v>111</v>
      </c>
      <c r="E19" s="166">
        <v>40000</v>
      </c>
      <c r="F19" s="101">
        <v>31586</v>
      </c>
      <c r="G19" s="175">
        <f t="shared" si="0"/>
        <v>0.78965</v>
      </c>
      <c r="I19" s="64"/>
      <c r="J19" s="65"/>
      <c r="K19" s="65"/>
      <c r="L19" s="65"/>
    </row>
    <row r="20" spans="1:12" ht="12.75">
      <c r="A20" s="157">
        <v>19</v>
      </c>
      <c r="B20" s="84" t="s">
        <v>38</v>
      </c>
      <c r="C20" s="63"/>
      <c r="D20" s="85" t="s">
        <v>112</v>
      </c>
      <c r="E20" s="166">
        <v>100000</v>
      </c>
      <c r="F20" s="101">
        <v>62349.31</v>
      </c>
      <c r="G20" s="175">
        <f t="shared" si="0"/>
        <v>0.6234931</v>
      </c>
      <c r="I20" s="64"/>
      <c r="J20" s="65"/>
      <c r="K20" s="65"/>
      <c r="L20" s="65"/>
    </row>
    <row r="21" spans="1:12" ht="12.75">
      <c r="A21" s="157">
        <v>20</v>
      </c>
      <c r="B21" s="84" t="s">
        <v>40</v>
      </c>
      <c r="C21" s="63"/>
      <c r="D21" s="85" t="s">
        <v>113</v>
      </c>
      <c r="E21" s="166">
        <v>600000</v>
      </c>
      <c r="F21" s="101">
        <v>492022.44</v>
      </c>
      <c r="G21" s="175">
        <f t="shared" si="0"/>
        <v>0.8200374</v>
      </c>
      <c r="I21" s="68"/>
      <c r="J21" s="65"/>
      <c r="K21" s="60"/>
      <c r="L21" s="60"/>
    </row>
    <row r="22" spans="1:12" ht="12.75">
      <c r="A22" s="157">
        <v>21</v>
      </c>
      <c r="B22" s="84" t="s">
        <v>65</v>
      </c>
      <c r="C22" s="63"/>
      <c r="D22" s="85" t="s">
        <v>114</v>
      </c>
      <c r="E22" s="166">
        <v>500000</v>
      </c>
      <c r="F22" s="101">
        <v>445288</v>
      </c>
      <c r="G22" s="175">
        <f t="shared" si="0"/>
        <v>0.890576</v>
      </c>
      <c r="I22" s="64"/>
      <c r="J22" s="65"/>
      <c r="K22" s="65"/>
      <c r="L22" s="65"/>
    </row>
    <row r="23" spans="1:12" ht="12.75">
      <c r="A23" s="157">
        <v>22</v>
      </c>
      <c r="B23" s="84" t="s">
        <v>210</v>
      </c>
      <c r="C23" s="63"/>
      <c r="D23" s="85" t="s">
        <v>209</v>
      </c>
      <c r="E23" s="166">
        <v>30000</v>
      </c>
      <c r="F23" s="101">
        <v>27846</v>
      </c>
      <c r="G23" s="175">
        <f t="shared" si="0"/>
        <v>0.9282</v>
      </c>
      <c r="I23" s="68"/>
      <c r="J23" s="65"/>
      <c r="K23" s="65"/>
      <c r="L23" s="65"/>
    </row>
    <row r="24" spans="1:12" ht="12.75">
      <c r="A24" s="157">
        <v>23</v>
      </c>
      <c r="B24" s="84" t="s">
        <v>42</v>
      </c>
      <c r="C24" s="63"/>
      <c r="D24" s="85" t="s">
        <v>115</v>
      </c>
      <c r="E24" s="166">
        <v>158000</v>
      </c>
      <c r="F24" s="101">
        <v>157675.27</v>
      </c>
      <c r="G24" s="175">
        <f t="shared" si="0"/>
        <v>0.997944746835443</v>
      </c>
      <c r="I24" s="64"/>
      <c r="J24" s="65"/>
      <c r="K24" s="65"/>
      <c r="L24" s="65"/>
    </row>
    <row r="25" spans="1:13" ht="12.75">
      <c r="A25" s="157">
        <v>24</v>
      </c>
      <c r="B25" s="84" t="s">
        <v>116</v>
      </c>
      <c r="C25" s="69"/>
      <c r="D25" s="93" t="s">
        <v>117</v>
      </c>
      <c r="E25" s="166">
        <v>900000</v>
      </c>
      <c r="F25" s="101">
        <v>694247.72</v>
      </c>
      <c r="G25" s="175">
        <f t="shared" si="0"/>
        <v>0.7713863555555556</v>
      </c>
      <c r="I25" s="68"/>
      <c r="J25" s="25"/>
      <c r="K25" s="60"/>
      <c r="L25" s="60"/>
      <c r="M25" s="70"/>
    </row>
    <row r="26" spans="1:13" ht="12.75">
      <c r="A26" s="157">
        <v>25</v>
      </c>
      <c r="B26" s="84" t="s">
        <v>118</v>
      </c>
      <c r="C26" s="63"/>
      <c r="D26" s="85" t="s">
        <v>119</v>
      </c>
      <c r="E26" s="166">
        <v>1000000</v>
      </c>
      <c r="F26" s="101">
        <v>902487.26</v>
      </c>
      <c r="G26" s="175">
        <f t="shared" si="0"/>
        <v>0.90248726</v>
      </c>
      <c r="H26" s="61"/>
      <c r="I26" s="64"/>
      <c r="J26" s="65"/>
      <c r="K26" s="65"/>
      <c r="L26" s="65"/>
      <c r="M26" s="70"/>
    </row>
    <row r="27" spans="1:13" ht="12.75">
      <c r="A27" s="157">
        <v>26</v>
      </c>
      <c r="B27" s="84" t="s">
        <v>120</v>
      </c>
      <c r="C27" s="63"/>
      <c r="D27" s="85" t="s">
        <v>121</v>
      </c>
      <c r="E27" s="166">
        <v>50000</v>
      </c>
      <c r="F27" s="101">
        <v>43394.58</v>
      </c>
      <c r="G27" s="175">
        <f t="shared" si="0"/>
        <v>0.8678916</v>
      </c>
      <c r="H27" s="61"/>
      <c r="I27" s="64"/>
      <c r="J27" s="65"/>
      <c r="K27" s="65"/>
      <c r="L27" s="65"/>
      <c r="M27" s="70"/>
    </row>
    <row r="28" spans="1:13" ht="12.75">
      <c r="A28" s="157">
        <v>27</v>
      </c>
      <c r="B28" s="84" t="s">
        <v>122</v>
      </c>
      <c r="C28" s="63"/>
      <c r="D28" s="85" t="s">
        <v>123</v>
      </c>
      <c r="E28" s="166">
        <v>423000</v>
      </c>
      <c r="F28" s="101">
        <v>422784.57</v>
      </c>
      <c r="G28" s="175">
        <f t="shared" si="0"/>
        <v>0.9994907092198582</v>
      </c>
      <c r="H28" s="61"/>
      <c r="I28" s="64"/>
      <c r="J28" s="65"/>
      <c r="K28" s="65"/>
      <c r="L28" s="65"/>
      <c r="M28" s="70"/>
    </row>
    <row r="29" spans="1:13" ht="12.75">
      <c r="A29" s="157">
        <v>28</v>
      </c>
      <c r="B29" s="84" t="s">
        <v>124</v>
      </c>
      <c r="C29" s="63"/>
      <c r="D29" s="85" t="s">
        <v>125</v>
      </c>
      <c r="E29" s="166">
        <v>15000</v>
      </c>
      <c r="F29" s="101">
        <v>5000</v>
      </c>
      <c r="G29" s="175">
        <f t="shared" si="0"/>
        <v>0.3333333333333333</v>
      </c>
      <c r="H29" s="61"/>
      <c r="I29" s="64"/>
      <c r="J29" s="65"/>
      <c r="K29" s="65"/>
      <c r="L29" s="65"/>
      <c r="M29" s="70"/>
    </row>
    <row r="30" spans="1:12" ht="12.75">
      <c r="A30" s="157">
        <v>29</v>
      </c>
      <c r="B30" s="84" t="s">
        <v>126</v>
      </c>
      <c r="C30" s="63"/>
      <c r="D30" s="85" t="s">
        <v>127</v>
      </c>
      <c r="E30" s="166">
        <v>433603</v>
      </c>
      <c r="F30" s="101">
        <v>356470.71</v>
      </c>
      <c r="G30" s="175">
        <f t="shared" si="0"/>
        <v>0.8221131080735143</v>
      </c>
      <c r="H30" s="61"/>
      <c r="I30" s="64"/>
      <c r="J30" s="65"/>
      <c r="K30" s="65"/>
      <c r="L30" s="65"/>
    </row>
    <row r="31" spans="1:12" ht="12.75">
      <c r="A31" s="157">
        <v>30</v>
      </c>
      <c r="B31" s="84" t="s">
        <v>180</v>
      </c>
      <c r="C31" s="63"/>
      <c r="D31" s="85" t="s">
        <v>128</v>
      </c>
      <c r="E31" s="166">
        <v>200000</v>
      </c>
      <c r="F31" s="101">
        <v>0</v>
      </c>
      <c r="G31" s="175">
        <f t="shared" si="0"/>
        <v>0</v>
      </c>
      <c r="H31" s="61"/>
      <c r="I31" s="68"/>
      <c r="J31" s="65"/>
      <c r="K31" s="65"/>
      <c r="L31" s="65"/>
    </row>
    <row r="32" spans="1:12" ht="12.75">
      <c r="A32" s="157">
        <v>31</v>
      </c>
      <c r="B32" s="84" t="s">
        <v>129</v>
      </c>
      <c r="C32" s="63"/>
      <c r="D32" s="85" t="s">
        <v>130</v>
      </c>
      <c r="E32" s="166">
        <v>1200000</v>
      </c>
      <c r="F32" s="101">
        <v>1175878.4</v>
      </c>
      <c r="G32" s="175">
        <f t="shared" si="0"/>
        <v>0.9798986666666666</v>
      </c>
      <c r="H32" s="61"/>
      <c r="I32" s="64"/>
      <c r="J32" s="65"/>
      <c r="K32" s="65"/>
      <c r="L32" s="65"/>
    </row>
    <row r="33" spans="1:14" ht="12.75">
      <c r="A33" s="157">
        <v>32</v>
      </c>
      <c r="B33" s="84" t="s">
        <v>131</v>
      </c>
      <c r="C33" s="63"/>
      <c r="D33" s="94" t="s">
        <v>132</v>
      </c>
      <c r="E33" s="166">
        <v>3033800</v>
      </c>
      <c r="F33" s="101">
        <v>2572792.57</v>
      </c>
      <c r="G33" s="175">
        <f t="shared" si="0"/>
        <v>0.8480429065858</v>
      </c>
      <c r="H33" s="61"/>
      <c r="I33" s="58"/>
      <c r="J33" s="65"/>
      <c r="K33" s="60"/>
      <c r="L33" s="60"/>
      <c r="N33" s="61"/>
    </row>
    <row r="34" spans="1:14" ht="12.75">
      <c r="A34" s="157">
        <v>33</v>
      </c>
      <c r="B34" s="84" t="s">
        <v>198</v>
      </c>
      <c r="C34" s="63"/>
      <c r="D34" s="94" t="s">
        <v>193</v>
      </c>
      <c r="E34" s="166">
        <v>120000</v>
      </c>
      <c r="F34" s="101">
        <v>0</v>
      </c>
      <c r="G34" s="175">
        <f t="shared" si="0"/>
        <v>0</v>
      </c>
      <c r="H34" s="61"/>
      <c r="I34" s="58"/>
      <c r="J34" s="65"/>
      <c r="K34" s="60"/>
      <c r="L34" s="60"/>
      <c r="N34" s="61"/>
    </row>
    <row r="35" spans="1:14" ht="12.75">
      <c r="A35" s="157">
        <v>34</v>
      </c>
      <c r="B35" s="84" t="s">
        <v>133</v>
      </c>
      <c r="C35" s="63"/>
      <c r="D35" s="94" t="s">
        <v>134</v>
      </c>
      <c r="E35" s="166">
        <v>40000</v>
      </c>
      <c r="F35" s="101">
        <v>18933.2</v>
      </c>
      <c r="G35" s="175">
        <f t="shared" si="0"/>
        <v>0.47333000000000003</v>
      </c>
      <c r="H35" s="61"/>
      <c r="I35" s="71"/>
      <c r="J35" s="65"/>
      <c r="K35" s="60"/>
      <c r="L35" s="60"/>
      <c r="N35" s="61"/>
    </row>
    <row r="36" spans="1:12" ht="12.75">
      <c r="A36" s="157">
        <v>35</v>
      </c>
      <c r="B36" s="84" t="s">
        <v>135</v>
      </c>
      <c r="C36" s="63"/>
      <c r="D36" s="85" t="s">
        <v>117</v>
      </c>
      <c r="E36" s="166">
        <v>1000000</v>
      </c>
      <c r="F36" s="101">
        <v>400002.37</v>
      </c>
      <c r="G36" s="175">
        <f aca="true" t="shared" si="1" ref="G36:G68">F36/E36</f>
        <v>0.40000237</v>
      </c>
      <c r="I36" s="68"/>
      <c r="J36" s="59"/>
      <c r="K36" s="65"/>
      <c r="L36" s="65"/>
    </row>
    <row r="37" spans="1:12" ht="12.75">
      <c r="A37" s="157">
        <v>36</v>
      </c>
      <c r="B37" s="84" t="s">
        <v>173</v>
      </c>
      <c r="C37" s="63"/>
      <c r="D37" s="85" t="s">
        <v>137</v>
      </c>
      <c r="E37" s="166">
        <v>500000</v>
      </c>
      <c r="F37" s="101">
        <v>491453.07</v>
      </c>
      <c r="G37" s="175">
        <f t="shared" si="1"/>
        <v>0.98290614</v>
      </c>
      <c r="I37" s="64"/>
      <c r="J37" s="59"/>
      <c r="K37" s="65"/>
      <c r="L37" s="65"/>
    </row>
    <row r="38" spans="1:14" ht="12.75">
      <c r="A38" s="157">
        <v>37</v>
      </c>
      <c r="B38" s="84" t="s">
        <v>174</v>
      </c>
      <c r="C38" s="63"/>
      <c r="D38" s="85" t="s">
        <v>138</v>
      </c>
      <c r="E38" s="166">
        <v>150000</v>
      </c>
      <c r="F38" s="101">
        <v>145012.2</v>
      </c>
      <c r="G38" s="175">
        <f t="shared" si="1"/>
        <v>0.966748</v>
      </c>
      <c r="H38" s="61"/>
      <c r="I38" s="72"/>
      <c r="J38" s="59"/>
      <c r="K38" s="60"/>
      <c r="L38" s="73"/>
      <c r="N38" s="61"/>
    </row>
    <row r="39" spans="1:12" ht="12.75">
      <c r="A39" s="157">
        <v>38</v>
      </c>
      <c r="B39" s="84" t="s">
        <v>139</v>
      </c>
      <c r="C39" s="63"/>
      <c r="D39" s="85" t="s">
        <v>140</v>
      </c>
      <c r="E39" s="166">
        <v>230000</v>
      </c>
      <c r="F39" s="101">
        <v>216929</v>
      </c>
      <c r="G39" s="175">
        <f t="shared" si="1"/>
        <v>0.9431695652173913</v>
      </c>
      <c r="H39" s="61"/>
      <c r="I39" s="64"/>
      <c r="J39" s="65"/>
      <c r="K39" s="65"/>
      <c r="L39" s="65"/>
    </row>
    <row r="40" spans="1:12" ht="12.75">
      <c r="A40" s="157">
        <v>39</v>
      </c>
      <c r="B40" s="84" t="s">
        <v>141</v>
      </c>
      <c r="C40" s="63"/>
      <c r="D40" s="85" t="s">
        <v>142</v>
      </c>
      <c r="E40" s="166">
        <v>10000</v>
      </c>
      <c r="F40" s="101">
        <v>5061</v>
      </c>
      <c r="G40" s="175">
        <f t="shared" si="1"/>
        <v>0.5061</v>
      </c>
      <c r="H40" s="61"/>
      <c r="I40" s="64"/>
      <c r="J40" s="65"/>
      <c r="K40" s="65"/>
      <c r="L40" s="65"/>
    </row>
    <row r="41" spans="1:12" ht="12.75">
      <c r="A41" s="157">
        <v>40</v>
      </c>
      <c r="B41" s="84" t="s">
        <v>143</v>
      </c>
      <c r="C41" s="63"/>
      <c r="D41" s="85" t="s">
        <v>144</v>
      </c>
      <c r="E41" s="166">
        <v>1450000</v>
      </c>
      <c r="F41" s="102">
        <v>1448263.43</v>
      </c>
      <c r="G41" s="175">
        <f t="shared" si="1"/>
        <v>0.9988023655172413</v>
      </c>
      <c r="H41" s="61"/>
      <c r="I41" s="64"/>
      <c r="J41" s="65"/>
      <c r="K41" s="65"/>
      <c r="L41" s="65"/>
    </row>
    <row r="42" spans="1:12" ht="12.75">
      <c r="A42" s="157">
        <v>41</v>
      </c>
      <c r="B42" s="84" t="s">
        <v>145</v>
      </c>
      <c r="C42" s="63"/>
      <c r="D42" s="85" t="s">
        <v>113</v>
      </c>
      <c r="E42" s="166">
        <v>180000</v>
      </c>
      <c r="F42" s="102">
        <v>29993.7</v>
      </c>
      <c r="G42" s="175">
        <f t="shared" si="1"/>
        <v>0.16663166666666668</v>
      </c>
      <c r="H42" s="61"/>
      <c r="I42" s="71"/>
      <c r="J42" s="59"/>
      <c r="K42" s="65"/>
      <c r="L42" s="65"/>
    </row>
    <row r="43" spans="1:12" ht="12.75">
      <c r="A43" s="157">
        <v>42</v>
      </c>
      <c r="B43" s="84" t="s">
        <v>146</v>
      </c>
      <c r="C43" s="63"/>
      <c r="D43" s="85" t="s">
        <v>147</v>
      </c>
      <c r="E43" s="167">
        <v>220000</v>
      </c>
      <c r="F43" s="102">
        <v>154968</v>
      </c>
      <c r="G43" s="175">
        <f t="shared" si="1"/>
        <v>0.7044</v>
      </c>
      <c r="H43" s="61"/>
      <c r="I43" s="64"/>
      <c r="J43" s="65"/>
      <c r="K43" s="65"/>
      <c r="L43" s="65"/>
    </row>
    <row r="44" spans="1:12" ht="12.75">
      <c r="A44" s="157">
        <v>43</v>
      </c>
      <c r="B44" s="84" t="s">
        <v>181</v>
      </c>
      <c r="C44" s="63"/>
      <c r="D44" s="85" t="s">
        <v>117</v>
      </c>
      <c r="E44" s="167">
        <v>10000</v>
      </c>
      <c r="F44" s="101">
        <v>3200</v>
      </c>
      <c r="G44" s="175">
        <f t="shared" si="1"/>
        <v>0.32</v>
      </c>
      <c r="H44" s="61"/>
      <c r="I44" s="68"/>
      <c r="J44" s="65"/>
      <c r="K44" s="65"/>
      <c r="L44" s="65"/>
    </row>
    <row r="45" spans="1:12" ht="12.75">
      <c r="A45" s="157">
        <v>44</v>
      </c>
      <c r="B45" s="85" t="s">
        <v>182</v>
      </c>
      <c r="C45" s="69"/>
      <c r="D45" s="93" t="s">
        <v>137</v>
      </c>
      <c r="E45" s="166">
        <v>630000</v>
      </c>
      <c r="F45" s="101">
        <v>334037</v>
      </c>
      <c r="G45" s="175">
        <f t="shared" si="1"/>
        <v>0.5302174603174603</v>
      </c>
      <c r="H45" s="61"/>
      <c r="I45" s="68"/>
      <c r="J45" s="74"/>
      <c r="K45" s="65"/>
      <c r="L45" s="65"/>
    </row>
    <row r="46" spans="1:12" ht="12.75">
      <c r="A46" s="157">
        <v>45</v>
      </c>
      <c r="B46" s="84" t="s">
        <v>63</v>
      </c>
      <c r="C46" s="63"/>
      <c r="D46" s="85" t="s">
        <v>148</v>
      </c>
      <c r="E46" s="167">
        <v>100000</v>
      </c>
      <c r="F46" s="102">
        <v>50457.3</v>
      </c>
      <c r="G46" s="175">
        <f t="shared" si="1"/>
        <v>0.504573</v>
      </c>
      <c r="I46" s="64"/>
      <c r="J46" s="75"/>
      <c r="K46" s="65"/>
      <c r="L46" s="65"/>
    </row>
    <row r="47" spans="1:12" ht="12.75">
      <c r="A47" s="157">
        <v>46</v>
      </c>
      <c r="B47" s="84" t="s">
        <v>149</v>
      </c>
      <c r="C47" s="63"/>
      <c r="D47" s="85" t="s">
        <v>150</v>
      </c>
      <c r="E47" s="167">
        <v>100000</v>
      </c>
      <c r="F47" s="102">
        <v>7431.8</v>
      </c>
      <c r="G47" s="175">
        <f t="shared" si="1"/>
        <v>0.074318</v>
      </c>
      <c r="H47" s="61"/>
      <c r="I47" s="64"/>
      <c r="J47" s="59"/>
      <c r="K47" s="65"/>
      <c r="L47" s="65"/>
    </row>
    <row r="48" spans="1:12" ht="12.75">
      <c r="A48" s="157">
        <v>47</v>
      </c>
      <c r="B48" s="84" t="s">
        <v>199</v>
      </c>
      <c r="C48" s="63"/>
      <c r="D48" s="85" t="s">
        <v>194</v>
      </c>
      <c r="E48" s="167">
        <v>2000000</v>
      </c>
      <c r="F48" s="102">
        <v>1934342.17</v>
      </c>
      <c r="G48" s="175">
        <f t="shared" si="1"/>
        <v>0.9671710849999999</v>
      </c>
      <c r="H48" s="61"/>
      <c r="I48" s="64"/>
      <c r="J48" s="59"/>
      <c r="K48" s="65"/>
      <c r="L48" s="65"/>
    </row>
    <row r="49" spans="1:12" ht="12.75">
      <c r="A49" s="157">
        <v>48</v>
      </c>
      <c r="B49" s="84" t="s">
        <v>151</v>
      </c>
      <c r="C49" s="63"/>
      <c r="D49" s="85" t="s">
        <v>152</v>
      </c>
      <c r="E49" s="167">
        <v>150000</v>
      </c>
      <c r="F49" s="102">
        <v>0</v>
      </c>
      <c r="G49" s="175">
        <f t="shared" si="1"/>
        <v>0</v>
      </c>
      <c r="H49" s="61"/>
      <c r="I49" s="64"/>
      <c r="J49" s="65"/>
      <c r="K49" s="65"/>
      <c r="L49" s="65"/>
    </row>
    <row r="50" spans="1:12" ht="12.75">
      <c r="A50" s="157">
        <v>49</v>
      </c>
      <c r="B50" s="84" t="s">
        <v>197</v>
      </c>
      <c r="C50" s="63"/>
      <c r="D50" s="85" t="s">
        <v>153</v>
      </c>
      <c r="E50" s="167">
        <v>34000</v>
      </c>
      <c r="F50" s="101">
        <v>33832</v>
      </c>
      <c r="G50" s="175">
        <f t="shared" si="1"/>
        <v>0.9950588235294118</v>
      </c>
      <c r="H50" s="61"/>
      <c r="I50" s="64"/>
      <c r="J50" s="25"/>
      <c r="K50" s="65"/>
      <c r="L50" s="65"/>
    </row>
    <row r="51" spans="1:12" ht="12.75">
      <c r="A51" s="157">
        <v>50</v>
      </c>
      <c r="B51" s="85" t="s">
        <v>154</v>
      </c>
      <c r="C51" s="63"/>
      <c r="D51" s="85" t="s">
        <v>155</v>
      </c>
      <c r="E51" s="167">
        <v>65000</v>
      </c>
      <c r="F51" s="102">
        <v>62155.25</v>
      </c>
      <c r="G51" s="175">
        <f t="shared" si="1"/>
        <v>0.9562346153846154</v>
      </c>
      <c r="H51" s="61"/>
      <c r="I51" s="64"/>
      <c r="J51" s="65"/>
      <c r="K51" s="65"/>
      <c r="L51" s="65"/>
    </row>
    <row r="52" spans="1:12" ht="12.75">
      <c r="A52" s="157">
        <v>51</v>
      </c>
      <c r="B52" s="84" t="s">
        <v>156</v>
      </c>
      <c r="C52" s="76"/>
      <c r="D52" s="95" t="s">
        <v>157</v>
      </c>
      <c r="E52" s="168">
        <v>200000</v>
      </c>
      <c r="F52" s="103">
        <v>0</v>
      </c>
      <c r="G52" s="176">
        <f t="shared" si="1"/>
        <v>0</v>
      </c>
      <c r="I52" s="68"/>
      <c r="J52" s="59"/>
      <c r="K52" s="65"/>
      <c r="L52" s="65"/>
    </row>
    <row r="53" spans="1:12" ht="12.75">
      <c r="A53" s="157">
        <v>52</v>
      </c>
      <c r="B53" s="84" t="s">
        <v>163</v>
      </c>
      <c r="C53" s="76"/>
      <c r="D53" s="95" t="s">
        <v>175</v>
      </c>
      <c r="E53" s="168">
        <v>50000</v>
      </c>
      <c r="F53" s="103">
        <v>45333.24</v>
      </c>
      <c r="G53" s="176">
        <f t="shared" si="1"/>
        <v>0.9066647999999999</v>
      </c>
      <c r="H53" s="61"/>
      <c r="I53" s="64"/>
      <c r="J53" s="59"/>
      <c r="K53" s="65"/>
      <c r="L53" s="65"/>
    </row>
    <row r="54" spans="1:12" ht="12.75">
      <c r="A54" s="157">
        <v>53</v>
      </c>
      <c r="B54" s="84" t="s">
        <v>136</v>
      </c>
      <c r="C54" s="76"/>
      <c r="D54" s="95" t="s">
        <v>176</v>
      </c>
      <c r="E54" s="168">
        <v>80000</v>
      </c>
      <c r="F54" s="103">
        <v>0</v>
      </c>
      <c r="G54" s="176">
        <f t="shared" si="1"/>
        <v>0</v>
      </c>
      <c r="H54" s="61"/>
      <c r="I54" s="64"/>
      <c r="J54" s="59"/>
      <c r="K54" s="65"/>
      <c r="L54" s="65"/>
    </row>
    <row r="55" spans="1:12" ht="12.75">
      <c r="A55" s="157">
        <v>54</v>
      </c>
      <c r="B55" s="84" t="s">
        <v>177</v>
      </c>
      <c r="C55" s="76"/>
      <c r="D55" s="95" t="s">
        <v>137</v>
      </c>
      <c r="E55" s="168">
        <v>490000</v>
      </c>
      <c r="F55" s="133">
        <v>0</v>
      </c>
      <c r="G55" s="176">
        <f t="shared" si="1"/>
        <v>0</v>
      </c>
      <c r="H55" s="61"/>
      <c r="I55" s="64"/>
      <c r="J55" s="59"/>
      <c r="K55" s="65"/>
      <c r="L55" s="65"/>
    </row>
    <row r="56" spans="1:12" ht="12.75">
      <c r="A56" s="157">
        <v>55</v>
      </c>
      <c r="B56" s="84" t="s">
        <v>158</v>
      </c>
      <c r="C56" s="63"/>
      <c r="D56" s="96" t="s">
        <v>159</v>
      </c>
      <c r="E56" s="169">
        <v>20000</v>
      </c>
      <c r="F56" s="104">
        <v>9074.24</v>
      </c>
      <c r="G56" s="177">
        <f t="shared" si="1"/>
        <v>0.453712</v>
      </c>
      <c r="H56" s="61"/>
      <c r="I56" s="64"/>
      <c r="J56" s="59"/>
      <c r="K56" s="65"/>
      <c r="L56" s="65"/>
    </row>
    <row r="57" spans="1:12" ht="12.75">
      <c r="A57" s="158">
        <v>56</v>
      </c>
      <c r="B57" s="86" t="s">
        <v>212</v>
      </c>
      <c r="C57" s="36"/>
      <c r="D57" s="98" t="s">
        <v>211</v>
      </c>
      <c r="E57" s="170">
        <v>40000</v>
      </c>
      <c r="F57" s="105">
        <v>0</v>
      </c>
      <c r="G57" s="178">
        <f t="shared" si="1"/>
        <v>0</v>
      </c>
      <c r="H57" s="61"/>
      <c r="I57" s="64"/>
      <c r="J57" s="59"/>
      <c r="K57" s="65"/>
      <c r="L57" s="65"/>
    </row>
    <row r="58" spans="1:12" ht="12.75">
      <c r="A58" s="158">
        <v>57</v>
      </c>
      <c r="B58" s="86" t="s">
        <v>183</v>
      </c>
      <c r="C58" s="36"/>
      <c r="D58" s="96" t="s">
        <v>103</v>
      </c>
      <c r="E58" s="169">
        <v>5000</v>
      </c>
      <c r="F58" s="104">
        <v>4560</v>
      </c>
      <c r="G58" s="179"/>
      <c r="H58" s="61"/>
      <c r="I58" s="64"/>
      <c r="J58" s="59"/>
      <c r="K58" s="65"/>
      <c r="L58" s="65"/>
    </row>
    <row r="59" spans="1:12" ht="12.75">
      <c r="A59" s="158">
        <v>58</v>
      </c>
      <c r="B59" s="86" t="s">
        <v>196</v>
      </c>
      <c r="C59" s="36"/>
      <c r="D59" s="97" t="s">
        <v>153</v>
      </c>
      <c r="E59" s="171">
        <v>5663000</v>
      </c>
      <c r="F59" s="182">
        <v>5614574.24</v>
      </c>
      <c r="G59" s="180">
        <f>F59/E59</f>
        <v>0.9914487444817235</v>
      </c>
      <c r="H59" s="61"/>
      <c r="I59" s="64"/>
      <c r="J59" s="59"/>
      <c r="K59" s="65"/>
      <c r="L59" s="65"/>
    </row>
    <row r="60" spans="1:12" ht="12.75">
      <c r="A60" s="158">
        <v>59</v>
      </c>
      <c r="B60" s="87" t="s">
        <v>213</v>
      </c>
      <c r="C60" s="89"/>
      <c r="D60" s="96" t="s">
        <v>157</v>
      </c>
      <c r="E60" s="169">
        <v>930000</v>
      </c>
      <c r="F60" s="104">
        <v>929038</v>
      </c>
      <c r="G60" s="179">
        <f t="shared" si="1"/>
        <v>0.9989655913978495</v>
      </c>
      <c r="H60" s="61"/>
      <c r="I60" s="72"/>
      <c r="J60" s="59"/>
      <c r="K60" s="65"/>
      <c r="L60" s="65"/>
    </row>
    <row r="61" spans="1:12" ht="12.75">
      <c r="A61" s="158">
        <v>60</v>
      </c>
      <c r="B61" s="88" t="s">
        <v>178</v>
      </c>
      <c r="C61" s="36"/>
      <c r="D61" s="98" t="s">
        <v>179</v>
      </c>
      <c r="E61" s="170">
        <v>19000</v>
      </c>
      <c r="F61" s="105">
        <v>18400</v>
      </c>
      <c r="G61" s="178">
        <f>F61/E61</f>
        <v>0.968421052631579</v>
      </c>
      <c r="H61" s="61"/>
      <c r="I61" s="72"/>
      <c r="J61" s="59"/>
      <c r="K61" s="65"/>
      <c r="L61" s="65"/>
    </row>
    <row r="62" spans="1:12" ht="12.75">
      <c r="A62" s="162" t="s">
        <v>214</v>
      </c>
      <c r="B62" s="86" t="s">
        <v>195</v>
      </c>
      <c r="C62" s="76"/>
      <c r="D62" s="95" t="s">
        <v>160</v>
      </c>
      <c r="E62" s="168">
        <v>10000</v>
      </c>
      <c r="F62" s="103">
        <v>0</v>
      </c>
      <c r="G62" s="176">
        <f t="shared" si="1"/>
        <v>0</v>
      </c>
      <c r="H62" s="61"/>
      <c r="I62" s="71"/>
      <c r="J62" s="59"/>
      <c r="K62" s="65"/>
      <c r="L62" s="65"/>
    </row>
    <row r="63" spans="1:12" ht="13.5" thickBot="1">
      <c r="A63" s="163" t="s">
        <v>215</v>
      </c>
      <c r="B63" s="159" t="s">
        <v>206</v>
      </c>
      <c r="C63" s="89"/>
      <c r="D63" s="160" t="s">
        <v>207</v>
      </c>
      <c r="E63" s="172">
        <v>174000</v>
      </c>
      <c r="F63" s="161">
        <v>78724</v>
      </c>
      <c r="G63" s="181">
        <f t="shared" si="1"/>
        <v>0.4524367816091954</v>
      </c>
      <c r="H63" s="61"/>
      <c r="I63" s="71"/>
      <c r="J63" s="59"/>
      <c r="K63" s="65"/>
      <c r="L63" s="65"/>
    </row>
    <row r="64" spans="1:12" ht="16.5" thickBot="1">
      <c r="A64" s="148">
        <v>63</v>
      </c>
      <c r="B64" s="149" t="s">
        <v>201</v>
      </c>
      <c r="C64" s="150"/>
      <c r="D64" s="151"/>
      <c r="E64" s="152">
        <f>SUM(E2:E63)</f>
        <v>39814498.65</v>
      </c>
      <c r="F64" s="153">
        <f>SUM(F2:F63)</f>
        <v>34918116.55</v>
      </c>
      <c r="G64" s="154">
        <f t="shared" si="1"/>
        <v>0.8770201241752921</v>
      </c>
      <c r="H64" s="61"/>
      <c r="I64" s="58"/>
      <c r="J64" s="59"/>
      <c r="K64" s="65"/>
      <c r="L64" s="65"/>
    </row>
    <row r="65" spans="1:12" ht="13.5" thickBot="1">
      <c r="A65" s="147">
        <v>64</v>
      </c>
      <c r="B65" s="134" t="s">
        <v>188</v>
      </c>
      <c r="C65" s="135"/>
      <c r="D65" s="136" t="s">
        <v>202</v>
      </c>
      <c r="E65" s="137"/>
      <c r="F65" s="138">
        <v>110370</v>
      </c>
      <c r="G65" s="139"/>
      <c r="H65" s="61"/>
      <c r="I65" s="58"/>
      <c r="J65" s="59"/>
      <c r="K65" s="65"/>
      <c r="L65" s="65"/>
    </row>
    <row r="66" spans="1:12" ht="16.5" thickBot="1">
      <c r="A66" s="140">
        <v>65</v>
      </c>
      <c r="B66" s="141" t="s">
        <v>200</v>
      </c>
      <c r="C66" s="142"/>
      <c r="D66" s="143"/>
      <c r="E66" s="144">
        <f>SUM(E64:E65)</f>
        <v>39814498.65</v>
      </c>
      <c r="F66" s="145">
        <f>SUM(F64:F65)</f>
        <v>35028486.55</v>
      </c>
      <c r="G66" s="146">
        <f>F66/E66</f>
        <v>0.8797922299091916</v>
      </c>
      <c r="H66" s="61"/>
      <c r="I66" s="58"/>
      <c r="J66" s="59"/>
      <c r="K66" s="65"/>
      <c r="L66" s="65"/>
    </row>
    <row r="67" spans="1:10" ht="16.5" thickBot="1">
      <c r="A67" s="112">
        <v>66</v>
      </c>
      <c r="B67" s="113" t="s">
        <v>161</v>
      </c>
      <c r="C67" s="114"/>
      <c r="D67" s="115">
        <v>8124</v>
      </c>
      <c r="E67" s="116">
        <v>900000</v>
      </c>
      <c r="F67" s="117">
        <v>882294.3</v>
      </c>
      <c r="G67" s="106">
        <f t="shared" si="1"/>
        <v>0.9803270000000001</v>
      </c>
      <c r="H67" s="61"/>
      <c r="I67" s="77"/>
      <c r="J67" s="61"/>
    </row>
    <row r="68" spans="1:10" ht="21" customHeight="1" thickBot="1">
      <c r="A68" s="107">
        <v>67</v>
      </c>
      <c r="B68" s="108" t="s">
        <v>162</v>
      </c>
      <c r="C68" s="118"/>
      <c r="D68" s="119"/>
      <c r="E68" s="109">
        <f>E64+E67</f>
        <v>40714498.65</v>
      </c>
      <c r="F68" s="110">
        <f>F64+F67</f>
        <v>35800410.849999994</v>
      </c>
      <c r="G68" s="111">
        <f t="shared" si="1"/>
        <v>0.8793037379081173</v>
      </c>
      <c r="H68" s="61"/>
      <c r="I68" s="77"/>
      <c r="J68" s="61"/>
    </row>
    <row r="69" spans="3:8" ht="12.75">
      <c r="C69" s="48"/>
      <c r="D69" s="48"/>
      <c r="E69" s="49"/>
      <c r="F69" s="1"/>
      <c r="G69"/>
      <c r="H69" s="70"/>
    </row>
  </sheetData>
  <sheetProtection selectLockedCells="1" selectUnlockedCells="1"/>
  <printOptions/>
  <pageMargins left="0.7875" right="0.7875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2020-01-28T11:37:53Z</cp:lastPrinted>
  <dcterms:modified xsi:type="dcterms:W3CDTF">2020-01-29T16:35:38Z</dcterms:modified>
  <cp:category/>
  <cp:version/>
  <cp:contentType/>
  <cp:contentStatus/>
</cp:coreProperties>
</file>